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835"/>
  </bookViews>
  <sheets>
    <sheet name="Лесной фонд" sheetId="2" r:id="rId1"/>
    <sheet name="Акция 2022" sheetId="8" r:id="rId2"/>
    <sheet name="Контакты" sheetId="7" r:id="rId3"/>
    <sheet name="Лист1" sheetId="9" r:id="rId4"/>
  </sheets>
  <definedNames>
    <definedName name="_xlnm._FilterDatabase" localSheetId="0" hidden="1">'Лесной фонд'!$A$3:$Y$30</definedName>
    <definedName name="_xlnm.Print_Area" localSheetId="2">Контакты!$A$1:$F$38</definedName>
    <definedName name="_xlnm.Print_Area" localSheetId="0">'Лесной фонд'!$A$1:$Y$31</definedName>
  </definedNames>
  <calcPr calcId="145621"/>
</workbook>
</file>

<file path=xl/calcChain.xml><?xml version="1.0" encoding="utf-8"?>
<calcChain xmlns="http://schemas.openxmlformats.org/spreadsheetml/2006/main">
  <c r="N30" i="2" l="1"/>
  <c r="P29" i="2"/>
  <c r="E25" i="9" l="1"/>
  <c r="F25" i="9"/>
  <c r="D25" i="9"/>
  <c r="H25" i="9"/>
  <c r="H27" i="9"/>
  <c r="H26" i="9"/>
  <c r="P13" i="2"/>
  <c r="O30" i="2" l="1"/>
  <c r="P5" i="2" l="1"/>
  <c r="P6" i="2"/>
  <c r="P7" i="2"/>
  <c r="P8" i="2"/>
  <c r="P9" i="2"/>
  <c r="P10" i="2"/>
  <c r="P11" i="2"/>
  <c r="P12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4" i="2"/>
</calcChain>
</file>

<file path=xl/sharedStrings.xml><?xml version="1.0" encoding="utf-8"?>
<sst xmlns="http://schemas.openxmlformats.org/spreadsheetml/2006/main" count="650" uniqueCount="348">
  <si>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</si>
  <si>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</si>
  <si>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</si>
  <si>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</si>
  <si>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</si>
  <si>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</si>
  <si>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</si>
  <si>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</si>
  <si>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</si>
  <si>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</si>
  <si>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</si>
  <si>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</si>
  <si>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</si>
  <si>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</si>
  <si>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</si>
  <si>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</si>
  <si>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</si>
  <si>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</si>
  <si>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</si>
  <si>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</si>
  <si>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</si>
  <si>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</si>
  <si>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</si>
  <si>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</si>
  <si>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>нет</t>
  </si>
  <si>
    <t xml:space="preserve">Участие V.I.P (ФИО, должность) </t>
  </si>
  <si>
    <t xml:space="preserve">Комментарий </t>
  </si>
  <si>
    <t>Должность</t>
  </si>
  <si>
    <t xml:space="preserve">Контатный телефон </t>
  </si>
  <si>
    <t>рабочий</t>
  </si>
  <si>
    <t>мобильный</t>
  </si>
  <si>
    <t>Адрес эл. почты</t>
  </si>
  <si>
    <t>ФИО (полностью)</t>
  </si>
  <si>
    <t>Наименование организации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</si>
  <si>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</si>
  <si>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</si>
  <si>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</si>
  <si>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</si>
  <si>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</si>
  <si>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</si>
  <si>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</si>
  <si>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>ID точки</t>
  </si>
  <si>
    <t>Акция Сохраним лес - 2022</t>
  </si>
  <si>
    <t>Федеральный округ</t>
  </si>
  <si>
    <t>Субъект Российской Федерации</t>
  </si>
  <si>
    <t>Дата начала акции (на территории  субъекта РФ)</t>
  </si>
  <si>
    <t>Дата проведения центрального мероприятия</t>
  </si>
  <si>
    <t>Сведения об участниках</t>
  </si>
  <si>
    <t>id точки (центрального мероприятия)**</t>
  </si>
  <si>
    <t xml:space="preserve"> * - Пример заполнения</t>
  </si>
  <si>
    <t>** - Заполняется после добавления мероприятия на карту</t>
  </si>
  <si>
    <t xml:space="preserve">Приволжский </t>
  </si>
  <si>
    <t>Удмуртская Республика</t>
  </si>
  <si>
    <t>Срок окончания акции                                 (на территории субъекта РФ)</t>
  </si>
  <si>
    <t>Асланов Ариф Асланович</t>
  </si>
  <si>
    <t>Перечень ответственных лиц Министерства природных ресурсов и охраны окружающей среды Удмуртской Республики</t>
  </si>
  <si>
    <t>Министерство природных ресурсов, экологии  и охраны окружающей среды Удмуртской Республики</t>
  </si>
  <si>
    <t>8-3412-72-76-46</t>
  </si>
  <si>
    <t>Манаева Мария Юрьевна</t>
  </si>
  <si>
    <t xml:space="preserve">Государственный инспектор отдела охраны, защиты и воспроизводства лесов </t>
  </si>
  <si>
    <t>8-3412-72-82-87</t>
  </si>
  <si>
    <t>Подведомственные организации в района Удмуртской Республики</t>
  </si>
  <si>
    <t>Дружинин Иван Александрович</t>
  </si>
  <si>
    <t xml:space="preserve">Заместитель руководителя </t>
  </si>
  <si>
    <t>8-34150-315-85</t>
  </si>
  <si>
    <t>ГКУ УР "Балезинское лесничество"</t>
  </si>
  <si>
    <t>Булатов Алексей Александрович</t>
  </si>
  <si>
    <t>8-34166-5-28-74</t>
  </si>
  <si>
    <t xml:space="preserve">les-balezin@mail.ru </t>
  </si>
  <si>
    <t>ГКУ УР "Вавожское лесничество"</t>
  </si>
  <si>
    <t>Зефиров Федор Владиле-нович</t>
  </si>
  <si>
    <t>Руководитель</t>
  </si>
  <si>
    <t>8 (34155) 2-15-88</t>
  </si>
  <si>
    <t>ГКУ УР "Воткинское лесничество"</t>
  </si>
  <si>
    <t>Пониткин Никита Владиславович</t>
  </si>
  <si>
    <t>8-341 455-95-78</t>
  </si>
  <si>
    <t>ГКУ УР "Глазовское лесничество"</t>
  </si>
  <si>
    <t>Никитин Александр Иванович</t>
  </si>
  <si>
    <t>8-34141-3-7180</t>
  </si>
  <si>
    <t xml:space="preserve"> Чакмин Виталий Пантелеймонович</t>
  </si>
  <si>
    <t>Инженер охраны, защиты леса</t>
  </si>
  <si>
    <t>8-34163-3-16-71</t>
  </si>
  <si>
    <t>ГКУ УР "Дебесское лесничество"</t>
  </si>
  <si>
    <t>Чукавина Ольга Николаевна</t>
  </si>
  <si>
    <t>Инженер по лесовосстановлению</t>
  </si>
  <si>
    <t>8-34151-4-12-40</t>
  </si>
  <si>
    <t>ГКУ УР "Игринское лесничество"</t>
  </si>
  <si>
    <t>Корепанова Елена Вячеславовна</t>
  </si>
  <si>
    <t>8-34134-4-57-70</t>
  </si>
  <si>
    <t>ГКУ УР Завьяловское лесничество</t>
  </si>
  <si>
    <t>Каримова Альфия Файзрахмановна</t>
  </si>
  <si>
    <t>8-3412-54-45-76</t>
  </si>
  <si>
    <t>izhlesvo@rambler.ru</t>
  </si>
  <si>
    <t>ГКУ УР "Камбарское лесничество"</t>
  </si>
  <si>
    <t xml:space="preserve">Латыпов Рауль Васильевич </t>
  </si>
  <si>
    <t xml:space="preserve"> Руководитель </t>
  </si>
  <si>
    <t>8-34153-3-06-06</t>
  </si>
  <si>
    <t>Воробьев Сергей Витальевич</t>
  </si>
  <si>
    <t>8-34132-3-18-69</t>
  </si>
  <si>
    <t>ГКУ УР "Кезское лесничество"</t>
  </si>
  <si>
    <t>Стрелков  Николай  Леонидович</t>
  </si>
  <si>
    <t>8-3412-22-17- 31</t>
  </si>
  <si>
    <t xml:space="preserve">kez-les@udmnet.ru </t>
  </si>
  <si>
    <t>ГКУ УР "Кизнерское лесничество"</t>
  </si>
  <si>
    <t>Рябов Николай Леонидович</t>
  </si>
  <si>
    <t>8(34-154)3-52-18</t>
  </si>
  <si>
    <t>kizner-les@udmnet.ru</t>
  </si>
  <si>
    <t>ГКУ УР "Киясовское лесничество"</t>
  </si>
  <si>
    <t>Миннахметов Нургаяз Масгутович</t>
  </si>
  <si>
    <t>8-34133-3-24-29</t>
  </si>
  <si>
    <t>gy-k-les@udmnet.ru</t>
  </si>
  <si>
    <t>ГКУ УР "Красногорское лесничество"</t>
  </si>
  <si>
    <t>Садаков Александр Владимирович</t>
  </si>
  <si>
    <t>8-34164-2-17-49</t>
  </si>
  <si>
    <t>krasn-lesn@mail.ru</t>
  </si>
  <si>
    <t>ГКУ УР "Можгинское лесничество"</t>
  </si>
  <si>
    <t>Иванцов Сергей  Анатольевич</t>
  </si>
  <si>
    <t>8-34139-4-30-88</t>
  </si>
  <si>
    <t>ГКУ УР "Сарапульское лесничество"</t>
  </si>
  <si>
    <t>8-34147-213-79</t>
  </si>
  <si>
    <t>les-bor1@udm.net</t>
  </si>
  <si>
    <t>ГКУ УР "Селтинское лесничество</t>
  </si>
  <si>
    <t>Симонова Ольга Геннадьевна</t>
  </si>
  <si>
    <t>8341-59-3-14-04</t>
  </si>
  <si>
    <t xml:space="preserve">firma005@udmnet.ru </t>
  </si>
  <si>
    <t>ГКУ УР "Сюмсинское лесничество"</t>
  </si>
  <si>
    <t>8-34152-2-16-41</t>
  </si>
  <si>
    <t>syumsi-les@yandex.ru</t>
  </si>
  <si>
    <t>ГКУ УР "Увинское лесничество"</t>
  </si>
  <si>
    <t>Соколов Иван Евгеньевич</t>
  </si>
  <si>
    <t>8-34130-5-13-29</t>
  </si>
  <si>
    <t>uvaleshoz@udmnet.ru</t>
  </si>
  <si>
    <t>8-34136-3-33-67</t>
  </si>
  <si>
    <t>les-shark@udmnet.ru</t>
  </si>
  <si>
    <t>Сунцова Наталья Евгеньевна</t>
  </si>
  <si>
    <t>8-34161-216-32</t>
  </si>
  <si>
    <t>iukles@udmnet.ru</t>
  </si>
  <si>
    <t>Кузнецова Наталья Васильевна</t>
  </si>
  <si>
    <t>8-34138-4-34-36</t>
  </si>
  <si>
    <t>Иванова Мария Александровна</t>
  </si>
  <si>
    <t>8-34162-22-16-64</t>
  </si>
  <si>
    <t>Шмыков Павел Николаевич</t>
  </si>
  <si>
    <t>Участковое лесничество</t>
  </si>
  <si>
    <t xml:space="preserve">Начальник отдела отдела охраны, защиты и воспроизводства лесов  </t>
  </si>
  <si>
    <t>Кизнерское</t>
  </si>
  <si>
    <t>Южное                 (кв. 112 выд. 13,25)</t>
  </si>
  <si>
    <t xml:space="preserve"> Киселев Александр Викторович </t>
  </si>
  <si>
    <t>56.233421</t>
  </si>
  <si>
    <t>51.546777</t>
  </si>
  <si>
    <t>Балезинское</t>
  </si>
  <si>
    <t>Ель</t>
  </si>
  <si>
    <t>58.009951</t>
  </si>
  <si>
    <t>53.425801</t>
  </si>
  <si>
    <t>да</t>
  </si>
  <si>
    <t>57.832932</t>
  </si>
  <si>
    <t>53.208862</t>
  </si>
  <si>
    <t>Республика Удмуртия</t>
  </si>
  <si>
    <t>Завьяловское</t>
  </si>
  <si>
    <t xml:space="preserve">ПФО </t>
  </si>
  <si>
    <t xml:space="preserve">Удмуртская Республика </t>
  </si>
  <si>
    <t>Камбарское</t>
  </si>
  <si>
    <t xml:space="preserve"> Латыпов Рауль Васильевич 
</t>
  </si>
  <si>
    <t xml:space="preserve">  kambles4@mail.ru</t>
  </si>
  <si>
    <t>56.398935</t>
  </si>
  <si>
    <t>Е</t>
  </si>
  <si>
    <t>54.003598</t>
  </si>
  <si>
    <t>Удмуртская  Республика</t>
  </si>
  <si>
    <t>Кезское</t>
  </si>
  <si>
    <t>Кузьминское                (кв.18 выд.31)</t>
  </si>
  <si>
    <t>Стрелков Николай Леонидович</t>
  </si>
  <si>
    <t>57.959481</t>
  </si>
  <si>
    <t>54.079381</t>
  </si>
  <si>
    <t>Киясовское</t>
  </si>
  <si>
    <t>56.254510</t>
  </si>
  <si>
    <t>53.020390</t>
  </si>
  <si>
    <t xml:space="preserve">Удмуртская республика </t>
  </si>
  <si>
    <t>Можгинское</t>
  </si>
  <si>
    <t>Иванцов Сергей Анатольевич</t>
  </si>
  <si>
    <t>mojga-lesnoi-otdel@yandex.ru</t>
  </si>
  <si>
    <t>56.483308</t>
  </si>
  <si>
    <t>52.059075</t>
  </si>
  <si>
    <t>Красногорское</t>
  </si>
  <si>
    <t>Курьинское                (кв.87 выд.20)</t>
  </si>
  <si>
    <t>57.77139</t>
  </si>
  <si>
    <t>52.32112</t>
  </si>
  <si>
    <t>Селтинское</t>
  </si>
  <si>
    <t>57.164760</t>
  </si>
  <si>
    <t>51.596080</t>
  </si>
  <si>
    <t>Сюмсинское</t>
  </si>
  <si>
    <t>Кильмезское                (кв.118 выд.4)</t>
  </si>
  <si>
    <t>Увинское</t>
  </si>
  <si>
    <t>9.00</t>
  </si>
  <si>
    <t>56.928111</t>
  </si>
  <si>
    <t>52.090258</t>
  </si>
  <si>
    <t>57.109224</t>
  </si>
  <si>
    <t>52.193315</t>
  </si>
  <si>
    <t>Юкаменское</t>
  </si>
  <si>
    <t>Набережное           (кв. 102, выд. 25)</t>
  </si>
  <si>
    <t>Андрейшурское (кв. 41, выд. 3)</t>
  </si>
  <si>
    <t>Головизнинское (кв.111 выд. 21)</t>
  </si>
  <si>
    <t>Сюгинское участковое          (кв. 149  выд. 5)</t>
  </si>
  <si>
    <t>Ува-Туклинское (кв.171 выд.8)</t>
  </si>
  <si>
    <t>Миннахметов Нургояз Масгутович</t>
  </si>
  <si>
    <t>г.Можга проез Сюгаильский 30 / 9:00</t>
  </si>
  <si>
    <t>г.Камбарка, пер.Островской, д. 12 / 09:00</t>
  </si>
  <si>
    <t>п.Ува, ул. К.Маркса д.2б / 08:00</t>
  </si>
  <si>
    <t>Сосна</t>
  </si>
  <si>
    <t>Сарапульское</t>
  </si>
  <si>
    <t>п.Балезино, ул.Мира, д.8 / 08:00</t>
  </si>
  <si>
    <t>Вавожское</t>
  </si>
  <si>
    <t>Какможское                 (кв.67 выд.13)</t>
  </si>
  <si>
    <t>Зефиров Федор Владиленович</t>
  </si>
  <si>
    <t>lesvavozh3@udmnet.ru</t>
  </si>
  <si>
    <t>56.49790</t>
  </si>
  <si>
    <t>Без деления                      (кв.155 выд.8)</t>
  </si>
  <si>
    <t xml:space="preserve"> п.Кез, ул. 46-й стрелковой  бригады, д. 15 / 8:00</t>
  </si>
  <si>
    <t>п. Кизнер, ул. Первомайская, 17-а /9:00</t>
  </si>
  <si>
    <t>Без деления                 (кв.29 выд.21)</t>
  </si>
  <si>
    <t>с.Киясово, ул. Западная, д. 1а / 09:00</t>
  </si>
  <si>
    <t>с. Красногорское ул. Ленина 95 / 09:00</t>
  </si>
  <si>
    <t>с. Сюмси, ул. Орловская, д. 44 / 09:00</t>
  </si>
  <si>
    <t>56.966552</t>
  </si>
  <si>
    <t>51.458837</t>
  </si>
  <si>
    <t>Северное                           (кв. 109 выд. 14)</t>
  </si>
  <si>
    <t>Удмуртская республика</t>
  </si>
  <si>
    <t>Шарканское</t>
  </si>
  <si>
    <t>Петров Евгений Николаевич</t>
  </si>
  <si>
    <t>Без деления           (кв.127 выд.1)</t>
  </si>
  <si>
    <t>57.855845</t>
  </si>
  <si>
    <t>52.34155</t>
  </si>
  <si>
    <t>Воткинское</t>
  </si>
  <si>
    <t>iulskoe.les@gmail.com</t>
  </si>
  <si>
    <t>57.0055204</t>
  </si>
  <si>
    <t>53.860519</t>
  </si>
  <si>
    <t>56.949750</t>
  </si>
  <si>
    <t>53.633459</t>
  </si>
  <si>
    <t>Июльское             (кв.17 выд.34)</t>
  </si>
  <si>
    <t>Июльское               (кв.50 выд.2)</t>
  </si>
  <si>
    <t xml:space="preserve"> Шаймарданов Ильшат Максутович</t>
  </si>
  <si>
    <t>Пахомов Алексей Олегович</t>
  </si>
  <si>
    <t>Количество высаживаемых деревьев, тыс. Шт</t>
  </si>
  <si>
    <t>51.53002</t>
  </si>
  <si>
    <t>Телицин Роман Владимирович</t>
  </si>
  <si>
    <t>8-34157-9-11-66</t>
  </si>
  <si>
    <t xml:space="preserve">alnashiles@gmail.com </t>
  </si>
  <si>
    <t xml:space="preserve">les-balezin@mail.ru  </t>
  </si>
  <si>
    <t xml:space="preserve">lesvavozh3@udmnet.ru  </t>
  </si>
  <si>
    <t xml:space="preserve">votk.les@gmail.com </t>
  </si>
  <si>
    <t xml:space="preserve">glaz-les@udm.net </t>
  </si>
  <si>
    <t xml:space="preserve">grah-les@udm.ru  </t>
  </si>
  <si>
    <t xml:space="preserve">debesles@mail.ru  </t>
  </si>
  <si>
    <t xml:space="preserve">igra-les@mail.ru </t>
  </si>
  <si>
    <t xml:space="preserve">izhlesvo@rambler.ru </t>
  </si>
  <si>
    <t xml:space="preserve">kambles4@mail.ru </t>
  </si>
  <si>
    <t xml:space="preserve">karak-les@udmnet.ru  </t>
  </si>
  <si>
    <t xml:space="preserve">kez-les@udmnet.ru  </t>
  </si>
  <si>
    <t xml:space="preserve">kizner-les@udmnet.ru </t>
  </si>
  <si>
    <t xml:space="preserve">gy-k-les@udmnet.ru </t>
  </si>
  <si>
    <t xml:space="preserve">krasn-lesn@mail.ru </t>
  </si>
  <si>
    <t xml:space="preserve">mojga-lesnoi-otdel@yandex.ru  </t>
  </si>
  <si>
    <t xml:space="preserve">les-bor1@udm.net </t>
  </si>
  <si>
    <t xml:space="preserve">firma005@udmnet.ru  </t>
  </si>
  <si>
    <t xml:space="preserve">syumsi-les@yandex.ru </t>
  </si>
  <si>
    <t xml:space="preserve">uvaleshoz@udmnet.ru </t>
  </si>
  <si>
    <t xml:space="preserve">les-shark@udmnet.ru </t>
  </si>
  <si>
    <t xml:space="preserve">iukles@udmnet.ru </t>
  </si>
  <si>
    <t xml:space="preserve">yar-les@udmnet.ru  </t>
  </si>
  <si>
    <t xml:space="preserve">bodiya-les@mail.ru </t>
  </si>
  <si>
    <t>yaganles@yandex.ru</t>
  </si>
  <si>
    <t>ГКУ УР "Сарапульское лесничество"(Каракулинское)</t>
  </si>
  <si>
    <t>ГКУ УР "Воткинское лесничество"(Шарканское)</t>
  </si>
  <si>
    <t>ГКУ УР "Красногорское лесничество"(Юкаменское)</t>
  </si>
  <si>
    <t>ГКУ УР "Лесничество им.Б.К.Филимонова"(Яганское)</t>
  </si>
  <si>
    <t>ГКУ УР "Глазовское лесничество"(Ярское)</t>
  </si>
  <si>
    <t xml:space="preserve">ГКУ УР "Якшур-Бодьинское лесничество" </t>
  </si>
  <si>
    <t>ГКУ УР "Можгинское лесничество"(Алнашское)</t>
  </si>
  <si>
    <t>ГКУ УР "Кизнерское лесничество"(Граховское)</t>
  </si>
  <si>
    <r>
      <t xml:space="preserve">Указание полного наименования места </t>
    </r>
    <r>
      <rPr>
        <i/>
        <u/>
        <sz val="12"/>
        <color theme="1"/>
        <rFont val="Roboto"/>
        <charset val="204"/>
      </rPr>
      <t>в случае высадки в населенным пункте</t>
    </r>
  </si>
  <si>
    <r>
      <t xml:space="preserve">ФИО  в расширенном варианте;
 </t>
    </r>
    <r>
      <rPr>
        <b/>
        <i/>
        <sz val="12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</si>
  <si>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с.Шаркан, ул.Гагарина, д.4а / 08:00</t>
  </si>
  <si>
    <t>с.Селты ул.Первомайская,д.77  / 08:00</t>
  </si>
  <si>
    <t>г.Сарапул, ул. Горького, 108 / 8:30</t>
  </si>
  <si>
    <t>с.Вавож, ул.Северная, д.3  / 8:30:00</t>
  </si>
  <si>
    <t>с.Июльское, ул. Полевая, д.2А / 08:00</t>
  </si>
  <si>
    <t>Черновский лесоучасток  / 08:00</t>
  </si>
  <si>
    <t>Керкмасское                (кв. 48 выд. 12)</t>
  </si>
  <si>
    <t>56.491649</t>
  </si>
  <si>
    <t>53.573166</t>
  </si>
  <si>
    <t>Черновское (кв.85выд. 19)</t>
  </si>
  <si>
    <t>chernovskoe.les@gmail.com</t>
  </si>
  <si>
    <t xml:space="preserve">57.045.313 </t>
  </si>
  <si>
    <t>53.456.525</t>
  </si>
  <si>
    <t>Без деления           (кв.15 выд.4)</t>
  </si>
  <si>
    <t>Шутов Леонид Николаевич</t>
  </si>
  <si>
    <t>Ярское</t>
  </si>
  <si>
    <t>58.157761</t>
  </si>
  <si>
    <t>51.921169</t>
  </si>
  <si>
    <t xml:space="preserve">Проведено </t>
  </si>
  <si>
    <t xml:space="preserve">ozvl@mpr.udmr.ru </t>
  </si>
  <si>
    <t>Проведено</t>
  </si>
  <si>
    <t>57.1912 7286</t>
  </si>
  <si>
    <t>53.5341 5910</t>
  </si>
  <si>
    <t>Без деления                      (кв.213 выд.19,20)</t>
  </si>
  <si>
    <t>дорога по маршруту сЮкаменское - д.Ежево, у храма 12 Апостолов / 8:00</t>
  </si>
  <si>
    <t>дорога по маршруту с.Юкаменское - д.Иманай, тракт 12 км  на остановке / 8:00</t>
  </si>
  <si>
    <t>с.Дизьмино. Производственная база КФХ "Саламатов А.А."</t>
  </si>
  <si>
    <t>Без деления             ( кв.314 выд.17)</t>
  </si>
  <si>
    <t>Березовское           (кв. 145 выд.41)</t>
  </si>
  <si>
    <t>Тимашева Ольга Николаевна</t>
  </si>
  <si>
    <t>berezka.votkles@gmail.com</t>
  </si>
  <si>
    <t>57.090543</t>
  </si>
  <si>
    <t>54.016435</t>
  </si>
  <si>
    <t>Березовское              (   КЛВ  кв. 146 выд.36)</t>
  </si>
  <si>
    <t>57.089313</t>
  </si>
  <si>
    <t>54.020634</t>
  </si>
  <si>
    <t>Березовское           (кв. 146 выд.52;57)</t>
  </si>
  <si>
    <t>57.083192</t>
  </si>
  <si>
    <t>54.023539</t>
  </si>
  <si>
    <t xml:space="preserve">г. Воткинск, ул. 1Мая,д.182 / 8:30 </t>
  </si>
  <si>
    <t xml:space="preserve">Густота </t>
  </si>
  <si>
    <t>Лесничество</t>
  </si>
  <si>
    <t>Площадь под создание ИЛВ в рамках акции, га</t>
  </si>
  <si>
    <t>Площадь под создание КЛВ в рамках акции, га</t>
  </si>
  <si>
    <t>Площадь дополнения лесных культур в рамках акции, га</t>
  </si>
  <si>
    <t>Порода в соответствии с ТУМ лесного участка</t>
  </si>
  <si>
    <t>Необходимое кол-во посадочного материала,</t>
  </si>
  <si>
    <t>Алнашское</t>
  </si>
  <si>
    <t>-</t>
  </si>
  <si>
    <t xml:space="preserve">Завьяловское </t>
  </si>
  <si>
    <t xml:space="preserve">Камбарское </t>
  </si>
  <si>
    <t>Итого:</t>
  </si>
  <si>
    <t>№ п/п, тыс. шт.</t>
  </si>
  <si>
    <t xml:space="preserve">Всего: </t>
  </si>
  <si>
    <t>Люкшудьинское               (кв.34выд.20,23)</t>
  </si>
  <si>
    <t>07.10..2022</t>
  </si>
  <si>
    <t>с.Кияик,ост. общественного  транспорта 9:00</t>
  </si>
  <si>
    <t>56.99609</t>
  </si>
  <si>
    <t>052.76202</t>
  </si>
  <si>
    <t>в. ч. Ель:</t>
  </si>
  <si>
    <t>в. ч. Сосна:</t>
  </si>
  <si>
    <t xml:space="preserve">Якшур-Бодьинское </t>
  </si>
  <si>
    <t>Кекоранское               (кв.188 выд.43)</t>
  </si>
  <si>
    <t>с.Кекоран, возле Храма Святой Троицы / 9:30</t>
  </si>
  <si>
    <t>57.188251</t>
  </si>
  <si>
    <t>52.903548</t>
  </si>
  <si>
    <t>Единый день посадки леса</t>
  </si>
  <si>
    <t>Волонтеры АНО "Сад памяти"</t>
  </si>
  <si>
    <t>ИТОГО по Удмуртской Республике на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</si>
</sst>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color rgb="FF000000"/>
      <name val="Arial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Roboto"/>
      <charset val="204"/>
    </font>
    <font>
      <i/>
      <sz val="12"/>
      <color theme="1"/>
      <name val="Arial"/>
      <family val="2"/>
      <charset val="204"/>
    </font>
    <font>
      <i/>
      <u/>
      <sz val="12"/>
      <color theme="1"/>
      <name val="Roboto"/>
      <charset val="204"/>
    </font>
    <font>
      <b/>
      <i/>
      <sz val="12"/>
      <color theme="1"/>
      <name val="Roboto"/>
      <charset val="204"/>
    </font>
    <font>
      <sz val="12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4"/>
      <color theme="1"/>
      <name val="&quot;Times New Roman&quot;"/>
    </font>
    <font>
      <b/>
      <sz val="14"/>
      <color rgb="FFFF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4"/>
      <color theme="10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4"/>
      <color theme="1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5" fillId="0" borderId="0"/>
  </cellStyleXfs>
  <cellXfs count="193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/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ont="1" applyFill="1" applyAlignment="1"/>
    <xf numFmtId="0" fontId="8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0" fontId="8" fillId="0" borderId="19" xfId="0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2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20" fontId="8" fillId="0" borderId="17" xfId="0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/>
    <xf numFmtId="0" fontId="12" fillId="0" borderId="0" xfId="0" applyFont="1" applyAlignment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20" fontId="20" fillId="0" borderId="6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0" fontId="8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0" fontId="8" fillId="0" borderId="10" xfId="0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3" fillId="0" borderId="6" xfId="1" applyBorder="1" applyAlignment="1">
      <alignment horizontal="center" vertical="center" wrapText="1"/>
    </xf>
    <xf numFmtId="0" fontId="3" fillId="0" borderId="6" xfId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 applyProtection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14" fontId="8" fillId="0" borderId="4" xfId="3" applyNumberFormat="1" applyFont="1" applyFill="1" applyBorder="1" applyAlignment="1">
      <alignment horizontal="center" vertical="center"/>
    </xf>
    <xf numFmtId="2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20" fontId="8" fillId="0" borderId="14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 vertical="center" wrapText="1"/>
    </xf>
    <xf numFmtId="2" fontId="22" fillId="4" borderId="6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30" fillId="4" borderId="6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0" fillId="3" borderId="0" xfId="0" applyFont="1" applyFill="1" applyAlignment="1"/>
    <xf numFmtId="0" fontId="20" fillId="3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 wrapText="1"/>
    </xf>
    <xf numFmtId="14" fontId="20" fillId="0" borderId="6" xfId="0" applyNumberFormat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20" fontId="8" fillId="0" borderId="1" xfId="3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4" fontId="22" fillId="0" borderId="4" xfId="0" applyNumberFormat="1" applyFont="1" applyFill="1" applyBorder="1" applyAlignment="1">
      <alignment horizontal="center" vertical="center" wrapText="1"/>
    </xf>
    <xf numFmtId="20" fontId="22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/>
    <xf numFmtId="0" fontId="20" fillId="0" borderId="0" xfId="0" applyFont="1" applyFill="1" applyAlignment="1"/>
    <xf numFmtId="14" fontId="26" fillId="0" borderId="23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ukles@udmnet.ru" TargetMode="External"/><Relationship Id="rId13" Type="http://schemas.openxmlformats.org/officeDocument/2006/relationships/hyperlink" Target="mailto:gy-k-les@udmnet.ru" TargetMode="External"/><Relationship Id="rId18" Type="http://schemas.openxmlformats.org/officeDocument/2006/relationships/hyperlink" Target="mailto:yar-les@udmnet.ru" TargetMode="External"/><Relationship Id="rId3" Type="http://schemas.openxmlformats.org/officeDocument/2006/relationships/hyperlink" Target="mailto:kez-les@udmnet.ru" TargetMode="External"/><Relationship Id="rId21" Type="http://schemas.openxmlformats.org/officeDocument/2006/relationships/hyperlink" Target="mailto:ozvl@mpr.udmr.ru" TargetMode="External"/><Relationship Id="rId7" Type="http://schemas.openxmlformats.org/officeDocument/2006/relationships/hyperlink" Target="mailto:firma005@udmnet.ru" TargetMode="External"/><Relationship Id="rId12" Type="http://schemas.openxmlformats.org/officeDocument/2006/relationships/hyperlink" Target="mailto:les-bor1@udm.net" TargetMode="External"/><Relationship Id="rId17" Type="http://schemas.openxmlformats.org/officeDocument/2006/relationships/hyperlink" Target="mailto:iukles@udmnet.ru" TargetMode="External"/><Relationship Id="rId2" Type="http://schemas.openxmlformats.org/officeDocument/2006/relationships/hyperlink" Target="mailto:les-balezin@mail.ru" TargetMode="External"/><Relationship Id="rId16" Type="http://schemas.openxmlformats.org/officeDocument/2006/relationships/hyperlink" Target="mailto:chernovskoe.les@gmail.com" TargetMode="External"/><Relationship Id="rId20" Type="http://schemas.openxmlformats.org/officeDocument/2006/relationships/hyperlink" Target="mailto:izhlesvo@rambler.ru" TargetMode="External"/><Relationship Id="rId1" Type="http://schemas.openxmlformats.org/officeDocument/2006/relationships/hyperlink" Target="mailto:les-balezin@mail.ru" TargetMode="External"/><Relationship Id="rId6" Type="http://schemas.openxmlformats.org/officeDocument/2006/relationships/hyperlink" Target="mailto:krasn-lesn@mail.ru" TargetMode="External"/><Relationship Id="rId11" Type="http://schemas.openxmlformats.org/officeDocument/2006/relationships/hyperlink" Target="mailto:iulskoe.les@gmail.com" TargetMode="External"/><Relationship Id="rId5" Type="http://schemas.openxmlformats.org/officeDocument/2006/relationships/hyperlink" Target="mailto:mojga-lesnoi-otdel@yandex.ru" TargetMode="External"/><Relationship Id="rId15" Type="http://schemas.openxmlformats.org/officeDocument/2006/relationships/hyperlink" Target="mailto:yar-les@udm.ru" TargetMode="External"/><Relationship Id="rId10" Type="http://schemas.openxmlformats.org/officeDocument/2006/relationships/hyperlink" Target="mailto:iulskoe.les@gmail.com" TargetMode="External"/><Relationship Id="rId19" Type="http://schemas.openxmlformats.org/officeDocument/2006/relationships/hyperlink" Target="mailto:les-shark@udmnet.ru" TargetMode="External"/><Relationship Id="rId4" Type="http://schemas.openxmlformats.org/officeDocument/2006/relationships/hyperlink" Target="mailto:kizner-les@udmnet.ru" TargetMode="External"/><Relationship Id="rId9" Type="http://schemas.openxmlformats.org/officeDocument/2006/relationships/hyperlink" Target="mailto:lesvavozh3@udmnet.ru" TargetMode="External"/><Relationship Id="rId14" Type="http://schemas.openxmlformats.org/officeDocument/2006/relationships/hyperlink" Target="mailto:gy-k-les@udmnet.ru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rah-les@udm.ru" TargetMode="External"/><Relationship Id="rId13" Type="http://schemas.openxmlformats.org/officeDocument/2006/relationships/hyperlink" Target="mailto:karak-les@udmnet.ru" TargetMode="External"/><Relationship Id="rId18" Type="http://schemas.openxmlformats.org/officeDocument/2006/relationships/hyperlink" Target="mailto:les-bor1@udm.net" TargetMode="External"/><Relationship Id="rId26" Type="http://schemas.openxmlformats.org/officeDocument/2006/relationships/hyperlink" Target="mailto:ozvl@mpr.udmr.ru" TargetMode="External"/><Relationship Id="rId3" Type="http://schemas.openxmlformats.org/officeDocument/2006/relationships/hyperlink" Target="mailto:alnashiles@gmail.com" TargetMode="External"/><Relationship Id="rId21" Type="http://schemas.openxmlformats.org/officeDocument/2006/relationships/hyperlink" Target="mailto:uvaleshoz@udmnet.ru" TargetMode="External"/><Relationship Id="rId7" Type="http://schemas.openxmlformats.org/officeDocument/2006/relationships/hyperlink" Target="mailto:glaz-les@udm.net" TargetMode="External"/><Relationship Id="rId12" Type="http://schemas.openxmlformats.org/officeDocument/2006/relationships/hyperlink" Target="mailto:kambles4@mail.ru" TargetMode="External"/><Relationship Id="rId17" Type="http://schemas.openxmlformats.org/officeDocument/2006/relationships/hyperlink" Target="mailto:krasn-lesn@mail.ru" TargetMode="External"/><Relationship Id="rId25" Type="http://schemas.openxmlformats.org/officeDocument/2006/relationships/hyperlink" Target="mailto:bodiya-les@mail.ru" TargetMode="External"/><Relationship Id="rId2" Type="http://schemas.openxmlformats.org/officeDocument/2006/relationships/hyperlink" Target="mailto:yar-les@udmnet.ru" TargetMode="External"/><Relationship Id="rId16" Type="http://schemas.openxmlformats.org/officeDocument/2006/relationships/hyperlink" Target="mailto:gy-k-les@udmnet.ru" TargetMode="External"/><Relationship Id="rId20" Type="http://schemas.openxmlformats.org/officeDocument/2006/relationships/hyperlink" Target="mailto:syumsi-les@yandex.ru" TargetMode="External"/><Relationship Id="rId1" Type="http://schemas.openxmlformats.org/officeDocument/2006/relationships/hyperlink" Target="mailto:mojga-lesnoi-otdel@yandex.ru" TargetMode="External"/><Relationship Id="rId6" Type="http://schemas.openxmlformats.org/officeDocument/2006/relationships/hyperlink" Target="mailto:votk.les@gmail.com" TargetMode="External"/><Relationship Id="rId11" Type="http://schemas.openxmlformats.org/officeDocument/2006/relationships/hyperlink" Target="mailto:izhlesvo@rambler.ru" TargetMode="External"/><Relationship Id="rId24" Type="http://schemas.openxmlformats.org/officeDocument/2006/relationships/hyperlink" Target="mailto:yaganles@yandex.ru" TargetMode="External"/><Relationship Id="rId5" Type="http://schemas.openxmlformats.org/officeDocument/2006/relationships/hyperlink" Target="mailto:lesvavozh3@udmnet.ru" TargetMode="External"/><Relationship Id="rId15" Type="http://schemas.openxmlformats.org/officeDocument/2006/relationships/hyperlink" Target="mailto:kizner-les@udmnet.ru" TargetMode="External"/><Relationship Id="rId23" Type="http://schemas.openxmlformats.org/officeDocument/2006/relationships/hyperlink" Target="mailto:iukles@udmnet.ru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mailto:igra-les@mail.ru" TargetMode="External"/><Relationship Id="rId19" Type="http://schemas.openxmlformats.org/officeDocument/2006/relationships/hyperlink" Target="mailto:firma005@udmnet.ru" TargetMode="External"/><Relationship Id="rId4" Type="http://schemas.openxmlformats.org/officeDocument/2006/relationships/hyperlink" Target="mailto:les-balezin@mail.ru" TargetMode="External"/><Relationship Id="rId9" Type="http://schemas.openxmlformats.org/officeDocument/2006/relationships/hyperlink" Target="mailto:debesles@mail.ru" TargetMode="External"/><Relationship Id="rId14" Type="http://schemas.openxmlformats.org/officeDocument/2006/relationships/hyperlink" Target="mailto:kez-les@udmnet.ru" TargetMode="External"/><Relationship Id="rId22" Type="http://schemas.openxmlformats.org/officeDocument/2006/relationships/hyperlink" Target="mailto:les-shark@udmnet.ru" TargetMode="External"/><Relationship Id="rId27" Type="http://schemas.openxmlformats.org/officeDocument/2006/relationships/hyperlink" Target="mailto:ozvl@mpr.udm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31"/>
  <sheetViews>
    <sheetView tabSelected="1" view="pageBreakPreview" zoomScale="50" zoomScaleNormal="70" zoomScaleSheetLayoutView="50" workbookViewId="0">
      <selection activeCell="F30" sqref="F30"/>
    </sheetView>
  </sheetViews>
  <sheetFormatPr defaultRowHeight="18"/>
  <cols>
    <col min="1" max="1" width="14.140625" style="19" customWidth="1"/>
    <col min="2" max="2" width="19.5703125" style="20" customWidth="1"/>
    <col min="3" max="3" width="18" style="20" customWidth="1"/>
    <col min="4" max="4" width="19.140625" style="20" customWidth="1"/>
    <col min="5" max="5" width="25.140625" style="20" customWidth="1"/>
    <col min="6" max="6" width="19.140625" style="20" customWidth="1"/>
    <col min="7" max="8" width="17.28515625" style="20" customWidth="1"/>
    <col min="9" max="9" width="43.5703125" style="20" customWidth="1"/>
    <col min="10" max="10" width="32.5703125" style="20" customWidth="1"/>
    <col min="11" max="12" width="16.5703125" style="20" customWidth="1"/>
    <col min="13" max="13" width="36.5703125" style="123" customWidth="1"/>
    <col min="14" max="14" width="17.28515625" style="20" customWidth="1"/>
    <col min="15" max="16" width="17.7109375" style="20" customWidth="1"/>
    <col min="17" max="17" width="16.7109375" style="20" customWidth="1"/>
    <col min="18" max="18" width="15.28515625" style="20" customWidth="1"/>
    <col min="19" max="19" width="18.140625" style="20" customWidth="1"/>
    <col min="20" max="20" width="12.7109375" style="20" customWidth="1"/>
    <col min="21" max="21" width="17.42578125" style="20" customWidth="1"/>
    <col min="22" max="22" width="19.85546875" style="20" customWidth="1"/>
    <col min="23" max="23" width="13.7109375" style="20" customWidth="1"/>
    <col min="24" max="24" width="16" style="20" customWidth="1"/>
    <col min="25" max="25" width="21.42578125" style="73" customWidth="1"/>
  </cols>
  <sheetData>
    <row r="1" spans="1:27" s="55" customFormat="1" ht="76.5" customHeight="1">
      <c r="A1" s="51" t="s">
        <v>0</v>
      </c>
      <c r="B1" s="51" t="s">
        <v>1</v>
      </c>
      <c r="C1" s="51" t="s">
        <v>2</v>
      </c>
      <c r="D1" s="51" t="s">
        <v>19</v>
      </c>
      <c r="E1" s="52"/>
      <c r="F1" s="53" t="s">
        <v>21</v>
      </c>
      <c r="G1" s="51" t="s">
        <v>34</v>
      </c>
      <c r="H1" s="51" t="s">
        <v>35</v>
      </c>
      <c r="I1" s="51" t="s">
        <v>17</v>
      </c>
      <c r="J1" s="51" t="s">
        <v>3</v>
      </c>
      <c r="K1" s="51" t="s">
        <v>38</v>
      </c>
      <c r="L1" s="51" t="s">
        <v>39</v>
      </c>
      <c r="M1" s="140" t="s">
        <v>40</v>
      </c>
      <c r="N1" s="51" t="s">
        <v>14</v>
      </c>
      <c r="O1" s="51" t="s">
        <v>240</v>
      </c>
      <c r="P1" s="51"/>
      <c r="Q1" s="51" t="s">
        <v>12</v>
      </c>
      <c r="R1" s="147" t="s">
        <v>23</v>
      </c>
      <c r="S1" s="148"/>
      <c r="T1" s="148"/>
      <c r="U1" s="149"/>
      <c r="V1" s="143" t="s">
        <v>4</v>
      </c>
      <c r="W1" s="53" t="s">
        <v>41</v>
      </c>
      <c r="X1" s="53" t="s">
        <v>25</v>
      </c>
      <c r="Y1" s="54" t="s">
        <v>26</v>
      </c>
    </row>
    <row r="2" spans="1:27" s="64" customFormat="1" ht="126" customHeight="1">
      <c r="A2" s="56" t="s">
        <v>10</v>
      </c>
      <c r="B2" s="57" t="s">
        <v>16</v>
      </c>
      <c r="C2" s="57" t="s">
        <v>11</v>
      </c>
      <c r="D2" s="58" t="s">
        <v>20</v>
      </c>
      <c r="E2" s="59" t="s">
        <v>142</v>
      </c>
      <c r="F2" s="60" t="s">
        <v>277</v>
      </c>
      <c r="G2" s="56" t="s">
        <v>37</v>
      </c>
      <c r="H2" s="56" t="s">
        <v>36</v>
      </c>
      <c r="I2" s="56" t="s">
        <v>18</v>
      </c>
      <c r="J2" s="56" t="s">
        <v>278</v>
      </c>
      <c r="K2" s="56"/>
      <c r="L2" s="56"/>
      <c r="M2" s="141"/>
      <c r="N2" s="56" t="s">
        <v>15</v>
      </c>
      <c r="O2" s="56" t="s">
        <v>8</v>
      </c>
      <c r="P2" s="56" t="s">
        <v>319</v>
      </c>
      <c r="Q2" s="56" t="s">
        <v>13</v>
      </c>
      <c r="R2" s="150" t="s">
        <v>22</v>
      </c>
      <c r="S2" s="151"/>
      <c r="T2" s="151"/>
      <c r="U2" s="152"/>
      <c r="V2" s="61" t="s">
        <v>9</v>
      </c>
      <c r="W2" s="62"/>
      <c r="X2" s="63"/>
      <c r="Y2" s="72"/>
    </row>
    <row r="3" spans="1:27" s="20" customFormat="1" ht="18.75" customHeight="1">
      <c r="A3" s="19"/>
      <c r="M3" s="123"/>
      <c r="Y3" s="73"/>
    </row>
    <row r="4" spans="1:27" s="17" customFormat="1" ht="75" customHeight="1">
      <c r="A4" s="80"/>
      <c r="B4" s="80" t="s">
        <v>5</v>
      </c>
      <c r="C4" s="21" t="s">
        <v>52</v>
      </c>
      <c r="D4" s="84" t="s">
        <v>149</v>
      </c>
      <c r="E4" s="84" t="s">
        <v>197</v>
      </c>
      <c r="F4" s="84"/>
      <c r="G4" s="85">
        <v>44838</v>
      </c>
      <c r="H4" s="23">
        <v>0.375</v>
      </c>
      <c r="I4" s="80" t="s">
        <v>208</v>
      </c>
      <c r="J4" s="80" t="s">
        <v>66</v>
      </c>
      <c r="K4" s="80">
        <v>963</v>
      </c>
      <c r="L4" s="80">
        <v>5466280</v>
      </c>
      <c r="M4" s="24" t="s">
        <v>68</v>
      </c>
      <c r="N4" s="94">
        <v>2.5</v>
      </c>
      <c r="O4" s="94">
        <v>10</v>
      </c>
      <c r="P4" s="94">
        <f>O4/N4</f>
        <v>4</v>
      </c>
      <c r="Q4" s="80" t="s">
        <v>150</v>
      </c>
      <c r="R4" s="80" t="s">
        <v>6</v>
      </c>
      <c r="S4" s="80" t="s">
        <v>151</v>
      </c>
      <c r="T4" s="80" t="s">
        <v>7</v>
      </c>
      <c r="U4" s="80" t="s">
        <v>152</v>
      </c>
      <c r="V4" s="80" t="s">
        <v>153</v>
      </c>
      <c r="W4" s="80"/>
      <c r="X4" s="80"/>
      <c r="Y4" s="80" t="s">
        <v>299</v>
      </c>
    </row>
    <row r="5" spans="1:27" s="17" customFormat="1" ht="75" customHeight="1">
      <c r="A5" s="80"/>
      <c r="B5" s="80" t="s">
        <v>5</v>
      </c>
      <c r="C5" s="21" t="s">
        <v>52</v>
      </c>
      <c r="D5" s="84" t="s">
        <v>149</v>
      </c>
      <c r="E5" s="84" t="s">
        <v>198</v>
      </c>
      <c r="F5" s="84"/>
      <c r="G5" s="85">
        <v>44838</v>
      </c>
      <c r="H5" s="23">
        <v>0.375</v>
      </c>
      <c r="I5" s="80" t="s">
        <v>208</v>
      </c>
      <c r="J5" s="80" t="s">
        <v>66</v>
      </c>
      <c r="K5" s="80">
        <v>963</v>
      </c>
      <c r="L5" s="80">
        <v>5466280</v>
      </c>
      <c r="M5" s="24" t="s">
        <v>68</v>
      </c>
      <c r="N5" s="94">
        <v>0.2014</v>
      </c>
      <c r="O5" s="94">
        <v>0.8</v>
      </c>
      <c r="P5" s="94">
        <f t="shared" ref="P5:P29" si="0">O5/N5</f>
        <v>3.9721946375372394</v>
      </c>
      <c r="Q5" s="80" t="s">
        <v>150</v>
      </c>
      <c r="R5" s="80" t="s">
        <v>6</v>
      </c>
      <c r="S5" s="80" t="s">
        <v>154</v>
      </c>
      <c r="T5" s="80" t="s">
        <v>7</v>
      </c>
      <c r="U5" s="80" t="s">
        <v>155</v>
      </c>
      <c r="V5" s="80" t="s">
        <v>153</v>
      </c>
      <c r="W5" s="80"/>
      <c r="X5" s="80"/>
      <c r="Y5" s="80" t="s">
        <v>299</v>
      </c>
    </row>
    <row r="6" spans="1:27" s="65" customFormat="1" ht="75" customHeight="1">
      <c r="A6" s="80"/>
      <c r="B6" s="25" t="s">
        <v>5</v>
      </c>
      <c r="C6" s="26" t="s">
        <v>52</v>
      </c>
      <c r="D6" s="27" t="s">
        <v>209</v>
      </c>
      <c r="E6" s="27" t="s">
        <v>210</v>
      </c>
      <c r="F6" s="27"/>
      <c r="G6" s="171">
        <v>44838</v>
      </c>
      <c r="H6" s="28">
        <v>0.375</v>
      </c>
      <c r="I6" s="26" t="s">
        <v>282</v>
      </c>
      <c r="J6" s="27" t="s">
        <v>211</v>
      </c>
      <c r="K6" s="27">
        <v>8912</v>
      </c>
      <c r="L6" s="27">
        <v>4482420</v>
      </c>
      <c r="M6" s="45" t="s">
        <v>212</v>
      </c>
      <c r="N6" s="95">
        <v>5</v>
      </c>
      <c r="O6" s="95">
        <v>10</v>
      </c>
      <c r="P6" s="94">
        <f t="shared" si="0"/>
        <v>2</v>
      </c>
      <c r="Q6" s="84" t="s">
        <v>150</v>
      </c>
      <c r="R6" s="27" t="s">
        <v>6</v>
      </c>
      <c r="S6" s="27" t="s">
        <v>213</v>
      </c>
      <c r="T6" s="27" t="s">
        <v>7</v>
      </c>
      <c r="U6" s="27" t="s">
        <v>241</v>
      </c>
      <c r="V6" s="27" t="s">
        <v>153</v>
      </c>
      <c r="W6" s="46"/>
      <c r="X6" s="46"/>
      <c r="Y6" s="74" t="s">
        <v>299</v>
      </c>
    </row>
    <row r="7" spans="1:27" s="146" customFormat="1" ht="73.5" customHeight="1">
      <c r="A7" s="80"/>
      <c r="B7" s="66" t="s">
        <v>5</v>
      </c>
      <c r="C7" s="67" t="s">
        <v>52</v>
      </c>
      <c r="D7" s="66" t="s">
        <v>230</v>
      </c>
      <c r="E7" s="67" t="s">
        <v>236</v>
      </c>
      <c r="F7" s="66"/>
      <c r="G7" s="172">
        <v>44837</v>
      </c>
      <c r="H7" s="68">
        <v>0.375</v>
      </c>
      <c r="I7" s="69" t="s">
        <v>283</v>
      </c>
      <c r="J7" s="67" t="s">
        <v>238</v>
      </c>
      <c r="K7" s="66">
        <v>912</v>
      </c>
      <c r="L7" s="67">
        <v>8511647</v>
      </c>
      <c r="M7" s="173" t="s">
        <v>231</v>
      </c>
      <c r="N7" s="96">
        <v>0.65</v>
      </c>
      <c r="O7" s="96">
        <v>2.6</v>
      </c>
      <c r="P7" s="94">
        <f t="shared" si="0"/>
        <v>4</v>
      </c>
      <c r="Q7" s="66" t="s">
        <v>206</v>
      </c>
      <c r="R7" s="174" t="s">
        <v>6</v>
      </c>
      <c r="S7" s="174" t="s">
        <v>232</v>
      </c>
      <c r="T7" s="174" t="s">
        <v>7</v>
      </c>
      <c r="U7" s="174" t="s">
        <v>233</v>
      </c>
      <c r="V7" s="66" t="s">
        <v>153</v>
      </c>
      <c r="W7" s="66"/>
      <c r="X7" s="66"/>
      <c r="Y7" s="66"/>
    </row>
    <row r="8" spans="1:27" s="146" customFormat="1" ht="75" customHeight="1">
      <c r="A8" s="80"/>
      <c r="B8" s="66" t="s">
        <v>5</v>
      </c>
      <c r="C8" s="67" t="s">
        <v>52</v>
      </c>
      <c r="D8" s="66" t="s">
        <v>230</v>
      </c>
      <c r="E8" s="67" t="s">
        <v>237</v>
      </c>
      <c r="F8" s="66"/>
      <c r="G8" s="172">
        <v>44848</v>
      </c>
      <c r="H8" s="68">
        <v>0.375</v>
      </c>
      <c r="I8" s="69" t="s">
        <v>283</v>
      </c>
      <c r="J8" s="67" t="s">
        <v>238</v>
      </c>
      <c r="K8" s="66">
        <v>912</v>
      </c>
      <c r="L8" s="67">
        <v>8511647</v>
      </c>
      <c r="M8" s="173" t="s">
        <v>231</v>
      </c>
      <c r="N8" s="96">
        <v>0.2</v>
      </c>
      <c r="O8" s="96">
        <v>0.8</v>
      </c>
      <c r="P8" s="94">
        <f t="shared" si="0"/>
        <v>4</v>
      </c>
      <c r="Q8" s="66" t="s">
        <v>150</v>
      </c>
      <c r="R8" s="174" t="s">
        <v>6</v>
      </c>
      <c r="S8" s="174" t="s">
        <v>234</v>
      </c>
      <c r="T8" s="174" t="s">
        <v>7</v>
      </c>
      <c r="U8" s="174" t="s">
        <v>235</v>
      </c>
      <c r="V8" s="66" t="s">
        <v>153</v>
      </c>
      <c r="W8" s="66"/>
      <c r="X8" s="66"/>
      <c r="Y8" s="66"/>
    </row>
    <row r="9" spans="1:27" s="70" customFormat="1" ht="75" customHeight="1">
      <c r="A9" s="80"/>
      <c r="B9" s="66" t="s">
        <v>5</v>
      </c>
      <c r="C9" s="67" t="s">
        <v>52</v>
      </c>
      <c r="D9" s="66" t="s">
        <v>230</v>
      </c>
      <c r="E9" s="67" t="s">
        <v>288</v>
      </c>
      <c r="F9" s="66"/>
      <c r="G9" s="106">
        <v>44834</v>
      </c>
      <c r="H9" s="68">
        <v>0.375</v>
      </c>
      <c r="I9" s="69" t="s">
        <v>284</v>
      </c>
      <c r="J9" s="67" t="s">
        <v>239</v>
      </c>
      <c r="K9" s="66">
        <v>950</v>
      </c>
      <c r="L9" s="67">
        <v>8280284</v>
      </c>
      <c r="M9" s="142" t="s">
        <v>289</v>
      </c>
      <c r="N9" s="96">
        <v>1.9</v>
      </c>
      <c r="O9" s="96">
        <v>7.6</v>
      </c>
      <c r="P9" s="94">
        <f t="shared" si="0"/>
        <v>4</v>
      </c>
      <c r="Q9" s="66" t="s">
        <v>150</v>
      </c>
      <c r="R9" s="102" t="s">
        <v>6</v>
      </c>
      <c r="S9" s="66" t="s">
        <v>290</v>
      </c>
      <c r="T9" s="102" t="s">
        <v>7</v>
      </c>
      <c r="U9" s="66" t="s">
        <v>291</v>
      </c>
      <c r="V9" s="102" t="s">
        <v>153</v>
      </c>
      <c r="W9" s="66"/>
      <c r="X9" s="66"/>
      <c r="Y9" s="66" t="s">
        <v>297</v>
      </c>
    </row>
    <row r="10" spans="1:27" s="20" customFormat="1" ht="75" customHeight="1">
      <c r="A10" s="80"/>
      <c r="B10" s="103" t="s">
        <v>5</v>
      </c>
      <c r="C10" s="104" t="s">
        <v>52</v>
      </c>
      <c r="D10" s="103" t="s">
        <v>230</v>
      </c>
      <c r="E10" s="103" t="s">
        <v>307</v>
      </c>
      <c r="F10" s="105"/>
      <c r="G10" s="106">
        <v>44834</v>
      </c>
      <c r="H10" s="107">
        <v>0.375</v>
      </c>
      <c r="I10" s="104" t="s">
        <v>318</v>
      </c>
      <c r="J10" s="103" t="s">
        <v>308</v>
      </c>
      <c r="K10" s="105">
        <v>34145</v>
      </c>
      <c r="L10" s="103">
        <v>59075</v>
      </c>
      <c r="M10" s="105" t="s">
        <v>309</v>
      </c>
      <c r="N10" s="108">
        <v>0.2</v>
      </c>
      <c r="O10" s="108">
        <v>0.8</v>
      </c>
      <c r="P10" s="94">
        <f t="shared" si="0"/>
        <v>4</v>
      </c>
      <c r="Q10" s="105" t="s">
        <v>150</v>
      </c>
      <c r="R10" s="103" t="s">
        <v>6</v>
      </c>
      <c r="S10" s="103" t="s">
        <v>310</v>
      </c>
      <c r="T10" s="103" t="s">
        <v>7</v>
      </c>
      <c r="U10" s="103" t="s">
        <v>311</v>
      </c>
      <c r="V10" s="105" t="s">
        <v>153</v>
      </c>
      <c r="W10" s="105"/>
      <c r="X10" s="105"/>
      <c r="Y10" s="66" t="s">
        <v>297</v>
      </c>
      <c r="Z10" s="109"/>
      <c r="AA10" s="109"/>
    </row>
    <row r="11" spans="1:27" s="145" customFormat="1" ht="75" customHeight="1">
      <c r="A11" s="80"/>
      <c r="B11" s="103" t="s">
        <v>5</v>
      </c>
      <c r="C11" s="104" t="s">
        <v>52</v>
      </c>
      <c r="D11" s="103" t="s">
        <v>230</v>
      </c>
      <c r="E11" s="103" t="s">
        <v>312</v>
      </c>
      <c r="F11" s="105"/>
      <c r="G11" s="172">
        <v>44848</v>
      </c>
      <c r="H11" s="175">
        <v>0.375</v>
      </c>
      <c r="I11" s="104" t="s">
        <v>318</v>
      </c>
      <c r="J11" s="103" t="s">
        <v>308</v>
      </c>
      <c r="K11" s="105">
        <v>34145</v>
      </c>
      <c r="L11" s="103">
        <v>59075</v>
      </c>
      <c r="M11" s="105" t="s">
        <v>309</v>
      </c>
      <c r="N11" s="108">
        <v>0.7</v>
      </c>
      <c r="O11" s="108">
        <v>2.8</v>
      </c>
      <c r="P11" s="94">
        <f t="shared" si="0"/>
        <v>4</v>
      </c>
      <c r="Q11" s="105" t="s">
        <v>150</v>
      </c>
      <c r="R11" s="103" t="s">
        <v>6</v>
      </c>
      <c r="S11" s="103" t="s">
        <v>313</v>
      </c>
      <c r="T11" s="103" t="s">
        <v>7</v>
      </c>
      <c r="U11" s="103" t="s">
        <v>314</v>
      </c>
      <c r="V11" s="105" t="s">
        <v>153</v>
      </c>
      <c r="W11" s="105"/>
      <c r="X11" s="105"/>
      <c r="Y11" s="105"/>
      <c r="Z11" s="144"/>
      <c r="AA11" s="144"/>
    </row>
    <row r="12" spans="1:27" s="145" customFormat="1" ht="75" customHeight="1">
      <c r="A12" s="80"/>
      <c r="B12" s="103" t="s">
        <v>5</v>
      </c>
      <c r="C12" s="104" t="s">
        <v>52</v>
      </c>
      <c r="D12" s="103" t="s">
        <v>230</v>
      </c>
      <c r="E12" s="103" t="s">
        <v>315</v>
      </c>
      <c r="F12" s="105"/>
      <c r="G12" s="172">
        <v>44848</v>
      </c>
      <c r="H12" s="175">
        <v>0.375</v>
      </c>
      <c r="I12" s="104" t="s">
        <v>318</v>
      </c>
      <c r="J12" s="103" t="s">
        <v>308</v>
      </c>
      <c r="K12" s="105">
        <v>34145</v>
      </c>
      <c r="L12" s="103">
        <v>59075</v>
      </c>
      <c r="M12" s="105" t="s">
        <v>309</v>
      </c>
      <c r="N12" s="108">
        <v>0.2</v>
      </c>
      <c r="O12" s="108">
        <v>0.8</v>
      </c>
      <c r="P12" s="94">
        <f t="shared" si="0"/>
        <v>4</v>
      </c>
      <c r="Q12" s="105" t="s">
        <v>150</v>
      </c>
      <c r="R12" s="103" t="s">
        <v>6</v>
      </c>
      <c r="S12" s="103" t="s">
        <v>316</v>
      </c>
      <c r="T12" s="103" t="s">
        <v>7</v>
      </c>
      <c r="U12" s="103" t="s">
        <v>317</v>
      </c>
      <c r="V12" s="105" t="s">
        <v>153</v>
      </c>
      <c r="W12" s="105"/>
      <c r="X12" s="105"/>
      <c r="Y12" s="105"/>
      <c r="Z12" s="144"/>
      <c r="AA12" s="144"/>
    </row>
    <row r="13" spans="1:27" s="130" customFormat="1" ht="56.25" customHeight="1">
      <c r="A13" s="176"/>
      <c r="B13" s="110" t="s">
        <v>5</v>
      </c>
      <c r="C13" s="177" t="s">
        <v>156</v>
      </c>
      <c r="D13" s="174" t="s">
        <v>157</v>
      </c>
      <c r="E13" s="178" t="s">
        <v>333</v>
      </c>
      <c r="F13" s="174"/>
      <c r="G13" s="179" t="s">
        <v>334</v>
      </c>
      <c r="H13" s="180">
        <v>0.41666666666666669</v>
      </c>
      <c r="I13" s="110" t="s">
        <v>335</v>
      </c>
      <c r="J13" s="181" t="s">
        <v>90</v>
      </c>
      <c r="K13" s="110">
        <v>3412</v>
      </c>
      <c r="L13" s="110">
        <v>544576</v>
      </c>
      <c r="M13" s="182" t="s">
        <v>92</v>
      </c>
      <c r="N13" s="110">
        <v>12</v>
      </c>
      <c r="O13" s="183">
        <v>9.5</v>
      </c>
      <c r="P13" s="94">
        <f t="shared" si="0"/>
        <v>0.79166666666666663</v>
      </c>
      <c r="Q13" s="84" t="s">
        <v>150</v>
      </c>
      <c r="R13" s="110" t="s">
        <v>6</v>
      </c>
      <c r="S13" s="110" t="s">
        <v>336</v>
      </c>
      <c r="T13" s="110" t="s">
        <v>7</v>
      </c>
      <c r="U13" s="110" t="s">
        <v>337</v>
      </c>
      <c r="V13" s="177" t="s">
        <v>24</v>
      </c>
      <c r="W13" s="174"/>
      <c r="X13" s="184"/>
      <c r="Y13" s="185"/>
    </row>
    <row r="14" spans="1:27" s="17" customFormat="1" ht="75" hidden="1" customHeight="1">
      <c r="A14" s="80"/>
      <c r="B14" s="84" t="s">
        <v>158</v>
      </c>
      <c r="C14" s="86" t="s">
        <v>159</v>
      </c>
      <c r="D14" s="84" t="s">
        <v>160</v>
      </c>
      <c r="E14" s="84" t="s">
        <v>214</v>
      </c>
      <c r="F14" s="84"/>
      <c r="G14" s="85">
        <v>44834</v>
      </c>
      <c r="H14" s="87">
        <v>0.41666666666666669</v>
      </c>
      <c r="I14" s="84" t="s">
        <v>204</v>
      </c>
      <c r="J14" s="84" t="s">
        <v>161</v>
      </c>
      <c r="K14" s="84">
        <v>912</v>
      </c>
      <c r="L14" s="84">
        <v>4594315</v>
      </c>
      <c r="M14" s="88" t="s">
        <v>162</v>
      </c>
      <c r="N14" s="97">
        <v>2.2000000000000002</v>
      </c>
      <c r="O14" s="97">
        <v>8.8000000000000007</v>
      </c>
      <c r="P14" s="94">
        <f t="shared" si="0"/>
        <v>4</v>
      </c>
      <c r="Q14" s="84" t="s">
        <v>206</v>
      </c>
      <c r="R14" s="84" t="s">
        <v>1</v>
      </c>
      <c r="S14" s="84" t="s">
        <v>163</v>
      </c>
      <c r="T14" s="84" t="s">
        <v>164</v>
      </c>
      <c r="U14" s="84" t="s">
        <v>165</v>
      </c>
      <c r="V14" s="84" t="s">
        <v>24</v>
      </c>
      <c r="W14" s="84"/>
      <c r="X14" s="22"/>
      <c r="Y14" s="22" t="s">
        <v>299</v>
      </c>
    </row>
    <row r="15" spans="1:27" s="17" customFormat="1" ht="75" customHeight="1">
      <c r="A15" s="80"/>
      <c r="B15" s="81" t="s">
        <v>5</v>
      </c>
      <c r="C15" s="82" t="s">
        <v>166</v>
      </c>
      <c r="D15" s="84" t="s">
        <v>167</v>
      </c>
      <c r="E15" s="84" t="s">
        <v>168</v>
      </c>
      <c r="F15" s="84"/>
      <c r="G15" s="186">
        <v>44827</v>
      </c>
      <c r="H15" s="83">
        <v>0.375</v>
      </c>
      <c r="I15" s="81" t="s">
        <v>215</v>
      </c>
      <c r="J15" s="81" t="s">
        <v>169</v>
      </c>
      <c r="K15" s="81">
        <v>912</v>
      </c>
      <c r="L15" s="81">
        <v>7682387</v>
      </c>
      <c r="M15" s="88" t="s">
        <v>102</v>
      </c>
      <c r="N15" s="98">
        <v>2</v>
      </c>
      <c r="O15" s="98">
        <v>8</v>
      </c>
      <c r="P15" s="94">
        <f t="shared" si="0"/>
        <v>4</v>
      </c>
      <c r="Q15" s="80" t="s">
        <v>150</v>
      </c>
      <c r="R15" s="81" t="s">
        <v>6</v>
      </c>
      <c r="S15" s="81" t="s">
        <v>170</v>
      </c>
      <c r="T15" s="81" t="s">
        <v>7</v>
      </c>
      <c r="U15" s="81" t="s">
        <v>171</v>
      </c>
      <c r="V15" s="82" t="s">
        <v>153</v>
      </c>
      <c r="W15" s="84"/>
      <c r="X15" s="84"/>
      <c r="Y15" s="84" t="s">
        <v>299</v>
      </c>
    </row>
    <row r="16" spans="1:27" s="17" customFormat="1" ht="75" customHeight="1">
      <c r="A16" s="80"/>
      <c r="B16" s="81" t="s">
        <v>5</v>
      </c>
      <c r="C16" s="82" t="s">
        <v>52</v>
      </c>
      <c r="D16" s="84" t="s">
        <v>144</v>
      </c>
      <c r="E16" s="84" t="s">
        <v>145</v>
      </c>
      <c r="F16" s="84"/>
      <c r="G16" s="186">
        <v>44834</v>
      </c>
      <c r="H16" s="83">
        <v>0.375</v>
      </c>
      <c r="I16" s="81" t="s">
        <v>216</v>
      </c>
      <c r="J16" s="81" t="s">
        <v>146</v>
      </c>
      <c r="K16" s="81">
        <v>34154</v>
      </c>
      <c r="L16" s="81">
        <v>35218</v>
      </c>
      <c r="M16" s="29" t="s">
        <v>106</v>
      </c>
      <c r="N16" s="98">
        <v>5.7</v>
      </c>
      <c r="O16" s="98">
        <v>22.8</v>
      </c>
      <c r="P16" s="94">
        <f t="shared" si="0"/>
        <v>4</v>
      </c>
      <c r="Q16" s="80" t="s">
        <v>150</v>
      </c>
      <c r="R16" s="30" t="s">
        <v>6</v>
      </c>
      <c r="S16" s="31" t="s">
        <v>147</v>
      </c>
      <c r="T16" s="32" t="s">
        <v>7</v>
      </c>
      <c r="U16" s="33" t="s">
        <v>148</v>
      </c>
      <c r="V16" s="82" t="s">
        <v>24</v>
      </c>
      <c r="W16" s="84"/>
      <c r="X16" s="84"/>
      <c r="Y16" s="84" t="s">
        <v>299</v>
      </c>
    </row>
    <row r="17" spans="1:25" s="17" customFormat="1" ht="75" customHeight="1">
      <c r="A17" s="80"/>
      <c r="B17" s="81" t="s">
        <v>5</v>
      </c>
      <c r="C17" s="82" t="s">
        <v>52</v>
      </c>
      <c r="D17" s="84" t="s">
        <v>172</v>
      </c>
      <c r="E17" s="84" t="s">
        <v>217</v>
      </c>
      <c r="F17" s="84"/>
      <c r="G17" s="85">
        <v>44852</v>
      </c>
      <c r="H17" s="83">
        <v>0.375</v>
      </c>
      <c r="I17" s="84" t="s">
        <v>218</v>
      </c>
      <c r="J17" s="81" t="s">
        <v>202</v>
      </c>
      <c r="K17" s="81">
        <v>950</v>
      </c>
      <c r="L17" s="81">
        <v>41760009</v>
      </c>
      <c r="M17" s="88" t="s">
        <v>110</v>
      </c>
      <c r="N17" s="98">
        <v>2.9</v>
      </c>
      <c r="O17" s="98">
        <v>11.6</v>
      </c>
      <c r="P17" s="94">
        <f t="shared" si="0"/>
        <v>4</v>
      </c>
      <c r="Q17" s="80" t="s">
        <v>150</v>
      </c>
      <c r="R17" s="81" t="s">
        <v>6</v>
      </c>
      <c r="S17" s="81" t="s">
        <v>173</v>
      </c>
      <c r="T17" s="81" t="s">
        <v>7</v>
      </c>
      <c r="U17" s="81" t="s">
        <v>174</v>
      </c>
      <c r="V17" s="82" t="s">
        <v>24</v>
      </c>
      <c r="W17" s="84"/>
      <c r="X17" s="84"/>
      <c r="Y17" s="84"/>
    </row>
    <row r="18" spans="1:25" s="17" customFormat="1" ht="75" customHeight="1">
      <c r="A18" s="80"/>
      <c r="B18" s="81" t="s">
        <v>5</v>
      </c>
      <c r="C18" s="82" t="s">
        <v>159</v>
      </c>
      <c r="D18" s="84" t="s">
        <v>181</v>
      </c>
      <c r="E18" s="84" t="s">
        <v>182</v>
      </c>
      <c r="F18" s="84"/>
      <c r="G18" s="85">
        <v>44853</v>
      </c>
      <c r="H18" s="83">
        <v>0.41666666666666669</v>
      </c>
      <c r="I18" s="81" t="s">
        <v>219</v>
      </c>
      <c r="J18" s="81" t="s">
        <v>112</v>
      </c>
      <c r="K18" s="81">
        <v>34164</v>
      </c>
      <c r="L18" s="81">
        <v>21749</v>
      </c>
      <c r="M18" s="34" t="s">
        <v>114</v>
      </c>
      <c r="N18" s="98">
        <v>1</v>
      </c>
      <c r="O18" s="98">
        <v>1</v>
      </c>
      <c r="P18" s="94">
        <f t="shared" si="0"/>
        <v>1</v>
      </c>
      <c r="Q18" s="80" t="s">
        <v>150</v>
      </c>
      <c r="R18" s="81" t="s">
        <v>6</v>
      </c>
      <c r="S18" s="81" t="s">
        <v>183</v>
      </c>
      <c r="T18" s="81" t="s">
        <v>7</v>
      </c>
      <c r="U18" s="81" t="s">
        <v>184</v>
      </c>
      <c r="V18" s="82" t="s">
        <v>153</v>
      </c>
      <c r="W18" s="84"/>
      <c r="X18" s="84"/>
      <c r="Y18" s="84"/>
    </row>
    <row r="19" spans="1:25" s="35" customFormat="1" ht="75" customHeight="1">
      <c r="A19" s="80"/>
      <c r="B19" s="81" t="s">
        <v>5</v>
      </c>
      <c r="C19" s="82" t="s">
        <v>175</v>
      </c>
      <c r="D19" s="84" t="s">
        <v>176</v>
      </c>
      <c r="E19" s="84" t="s">
        <v>200</v>
      </c>
      <c r="F19" s="84"/>
      <c r="G19" s="85">
        <v>44838</v>
      </c>
      <c r="H19" s="83">
        <v>0.41666666666666669</v>
      </c>
      <c r="I19" s="81" t="s">
        <v>203</v>
      </c>
      <c r="J19" s="81" t="s">
        <v>177</v>
      </c>
      <c r="K19" s="81">
        <v>34139</v>
      </c>
      <c r="L19" s="81">
        <v>43088</v>
      </c>
      <c r="M19" s="29" t="s">
        <v>178</v>
      </c>
      <c r="N19" s="98">
        <v>4.3</v>
      </c>
      <c r="O19" s="98">
        <v>12.9</v>
      </c>
      <c r="P19" s="94">
        <f t="shared" si="0"/>
        <v>3</v>
      </c>
      <c r="Q19" s="80" t="s">
        <v>150</v>
      </c>
      <c r="R19" s="81" t="s">
        <v>6</v>
      </c>
      <c r="S19" s="81" t="s">
        <v>179</v>
      </c>
      <c r="T19" s="81" t="s">
        <v>7</v>
      </c>
      <c r="U19" s="81" t="s">
        <v>180</v>
      </c>
      <c r="V19" s="82" t="s">
        <v>24</v>
      </c>
      <c r="W19" s="84"/>
      <c r="X19" s="84"/>
      <c r="Y19" s="84" t="s">
        <v>299</v>
      </c>
    </row>
    <row r="20" spans="1:25" s="17" customFormat="1" ht="75" customHeight="1">
      <c r="A20" s="80"/>
      <c r="B20" s="110" t="s">
        <v>5</v>
      </c>
      <c r="C20" s="82" t="s">
        <v>52</v>
      </c>
      <c r="D20" s="84" t="s">
        <v>207</v>
      </c>
      <c r="E20" s="84" t="s">
        <v>285</v>
      </c>
      <c r="F20" s="84"/>
      <c r="G20" s="111">
        <v>44827</v>
      </c>
      <c r="H20" s="112">
        <v>0.41666666666666669</v>
      </c>
      <c r="I20" s="81" t="s">
        <v>281</v>
      </c>
      <c r="J20" s="81" t="s">
        <v>97</v>
      </c>
      <c r="K20" s="81">
        <v>34147</v>
      </c>
      <c r="L20" s="81">
        <v>21379</v>
      </c>
      <c r="M20" s="29" t="s">
        <v>120</v>
      </c>
      <c r="N20" s="98">
        <v>2.6</v>
      </c>
      <c r="O20" s="98">
        <v>10.4</v>
      </c>
      <c r="P20" s="94">
        <f t="shared" si="0"/>
        <v>4</v>
      </c>
      <c r="Q20" s="80" t="s">
        <v>150</v>
      </c>
      <c r="R20" s="30" t="s">
        <v>6</v>
      </c>
      <c r="S20" s="113" t="s">
        <v>286</v>
      </c>
      <c r="T20" s="32" t="s">
        <v>7</v>
      </c>
      <c r="U20" s="114" t="s">
        <v>287</v>
      </c>
      <c r="V20" s="82" t="s">
        <v>153</v>
      </c>
      <c r="W20" s="84"/>
      <c r="X20" s="84"/>
      <c r="Y20" s="115" t="s">
        <v>299</v>
      </c>
    </row>
    <row r="21" spans="1:25" s="17" customFormat="1" ht="75" customHeight="1">
      <c r="A21" s="80"/>
      <c r="B21" s="81" t="s">
        <v>5</v>
      </c>
      <c r="C21" s="82" t="s">
        <v>52</v>
      </c>
      <c r="D21" s="84" t="s">
        <v>185</v>
      </c>
      <c r="E21" s="84" t="s">
        <v>199</v>
      </c>
      <c r="F21" s="84"/>
      <c r="G21" s="85">
        <v>44827</v>
      </c>
      <c r="H21" s="83">
        <v>0.375</v>
      </c>
      <c r="I21" s="84" t="s">
        <v>280</v>
      </c>
      <c r="J21" s="84" t="s">
        <v>122</v>
      </c>
      <c r="K21" s="84">
        <v>950</v>
      </c>
      <c r="L21" s="84">
        <v>1762695</v>
      </c>
      <c r="M21" s="88" t="s">
        <v>124</v>
      </c>
      <c r="N21" s="98">
        <v>5</v>
      </c>
      <c r="O21" s="98">
        <v>10</v>
      </c>
      <c r="P21" s="94">
        <f t="shared" si="0"/>
        <v>2</v>
      </c>
      <c r="Q21" s="80" t="s">
        <v>150</v>
      </c>
      <c r="R21" s="81" t="s">
        <v>6</v>
      </c>
      <c r="S21" s="84" t="s">
        <v>186</v>
      </c>
      <c r="T21" s="81" t="s">
        <v>7</v>
      </c>
      <c r="U21" s="84" t="s">
        <v>187</v>
      </c>
      <c r="V21" s="82" t="s">
        <v>153</v>
      </c>
      <c r="W21" s="84"/>
      <c r="X21" s="84"/>
      <c r="Y21" s="84" t="s">
        <v>299</v>
      </c>
    </row>
    <row r="22" spans="1:25" s="17" customFormat="1" ht="75" customHeight="1">
      <c r="A22" s="80"/>
      <c r="B22" s="84" t="s">
        <v>5</v>
      </c>
      <c r="C22" s="86" t="s">
        <v>52</v>
      </c>
      <c r="D22" s="84" t="s">
        <v>188</v>
      </c>
      <c r="E22" s="84" t="s">
        <v>189</v>
      </c>
      <c r="F22" s="84"/>
      <c r="G22" s="186">
        <v>44841</v>
      </c>
      <c r="H22" s="83">
        <v>0.41666666666666669</v>
      </c>
      <c r="I22" s="81" t="s">
        <v>220</v>
      </c>
      <c r="J22" s="81" t="s">
        <v>141</v>
      </c>
      <c r="K22" s="84">
        <v>34152</v>
      </c>
      <c r="L22" s="84">
        <v>21641</v>
      </c>
      <c r="M22" s="29" t="s">
        <v>127</v>
      </c>
      <c r="N22" s="98">
        <v>1</v>
      </c>
      <c r="O22" s="98">
        <v>4</v>
      </c>
      <c r="P22" s="94">
        <f t="shared" si="0"/>
        <v>4</v>
      </c>
      <c r="Q22" s="80" t="s">
        <v>150</v>
      </c>
      <c r="R22" s="81" t="s">
        <v>6</v>
      </c>
      <c r="S22" s="81" t="s">
        <v>221</v>
      </c>
      <c r="T22" s="81" t="s">
        <v>7</v>
      </c>
      <c r="U22" s="81" t="s">
        <v>222</v>
      </c>
      <c r="V22" s="82" t="s">
        <v>153</v>
      </c>
      <c r="W22" s="84"/>
      <c r="X22" s="84"/>
      <c r="Y22" s="84" t="s">
        <v>299</v>
      </c>
    </row>
    <row r="23" spans="1:25" s="17" customFormat="1" ht="75" customHeight="1">
      <c r="A23" s="80"/>
      <c r="B23" s="36" t="s">
        <v>5</v>
      </c>
      <c r="C23" s="37" t="s">
        <v>52</v>
      </c>
      <c r="D23" s="84" t="s">
        <v>190</v>
      </c>
      <c r="E23" s="84" t="s">
        <v>201</v>
      </c>
      <c r="F23" s="84"/>
      <c r="G23" s="186">
        <v>44834</v>
      </c>
      <c r="H23" s="38" t="s">
        <v>191</v>
      </c>
      <c r="I23" s="36" t="s">
        <v>205</v>
      </c>
      <c r="J23" s="36" t="s">
        <v>129</v>
      </c>
      <c r="K23" s="36">
        <v>34130</v>
      </c>
      <c r="L23" s="80">
        <v>51329</v>
      </c>
      <c r="M23" s="39" t="s">
        <v>131</v>
      </c>
      <c r="N23" s="99">
        <v>1.9</v>
      </c>
      <c r="O23" s="99">
        <v>7.6</v>
      </c>
      <c r="P23" s="94">
        <f t="shared" si="0"/>
        <v>4</v>
      </c>
      <c r="Q23" s="80" t="s">
        <v>150</v>
      </c>
      <c r="R23" s="36" t="s">
        <v>6</v>
      </c>
      <c r="S23" s="36" t="s">
        <v>192</v>
      </c>
      <c r="T23" s="36" t="s">
        <v>7</v>
      </c>
      <c r="U23" s="36" t="s">
        <v>193</v>
      </c>
      <c r="V23" s="82" t="s">
        <v>153</v>
      </c>
      <c r="W23" s="80"/>
      <c r="X23" s="80"/>
      <c r="Y23" s="80" t="s">
        <v>299</v>
      </c>
    </row>
    <row r="24" spans="1:25" s="42" customFormat="1" ht="75" customHeight="1">
      <c r="A24" s="80"/>
      <c r="B24" s="84" t="s">
        <v>5</v>
      </c>
      <c r="C24" s="86" t="s">
        <v>52</v>
      </c>
      <c r="D24" s="84" t="s">
        <v>190</v>
      </c>
      <c r="E24" s="84" t="s">
        <v>223</v>
      </c>
      <c r="F24" s="84"/>
      <c r="G24" s="186">
        <v>44834</v>
      </c>
      <c r="H24" s="40" t="s">
        <v>191</v>
      </c>
      <c r="I24" s="84" t="s">
        <v>205</v>
      </c>
      <c r="J24" s="84" t="s">
        <v>129</v>
      </c>
      <c r="K24" s="84">
        <v>34130</v>
      </c>
      <c r="L24" s="84">
        <v>51329</v>
      </c>
      <c r="M24" s="88" t="s">
        <v>131</v>
      </c>
      <c r="N24" s="97">
        <v>0.9</v>
      </c>
      <c r="O24" s="100">
        <v>3.6</v>
      </c>
      <c r="P24" s="94">
        <f t="shared" si="0"/>
        <v>4</v>
      </c>
      <c r="Q24" s="80" t="s">
        <v>150</v>
      </c>
      <c r="R24" s="84" t="s">
        <v>6</v>
      </c>
      <c r="S24" s="41" t="s">
        <v>194</v>
      </c>
      <c r="T24" s="84" t="s">
        <v>7</v>
      </c>
      <c r="U24" s="41" t="s">
        <v>195</v>
      </c>
      <c r="V24" s="82" t="s">
        <v>153</v>
      </c>
      <c r="W24" s="84"/>
      <c r="X24" s="84"/>
      <c r="Y24" s="84" t="s">
        <v>299</v>
      </c>
    </row>
    <row r="25" spans="1:25" s="123" customFormat="1" ht="75" customHeight="1">
      <c r="A25" s="21"/>
      <c r="B25" s="25" t="s">
        <v>5</v>
      </c>
      <c r="C25" s="26" t="s">
        <v>224</v>
      </c>
      <c r="D25" s="27" t="s">
        <v>225</v>
      </c>
      <c r="E25" s="27" t="s">
        <v>302</v>
      </c>
      <c r="F25" s="116"/>
      <c r="G25" s="117">
        <v>44826</v>
      </c>
      <c r="H25" s="28">
        <v>0.375</v>
      </c>
      <c r="I25" s="27" t="s">
        <v>279</v>
      </c>
      <c r="J25" s="27" t="s">
        <v>226</v>
      </c>
      <c r="K25" s="118">
        <v>34136</v>
      </c>
      <c r="L25" s="118">
        <v>33367</v>
      </c>
      <c r="M25" s="119" t="s">
        <v>133</v>
      </c>
      <c r="N25" s="120">
        <v>3.6</v>
      </c>
      <c r="O25" s="120">
        <v>14.4</v>
      </c>
      <c r="P25" s="94">
        <f t="shared" si="0"/>
        <v>4</v>
      </c>
      <c r="Q25" s="121" t="s">
        <v>150</v>
      </c>
      <c r="R25" s="121" t="s">
        <v>6</v>
      </c>
      <c r="S25" s="121" t="s">
        <v>300</v>
      </c>
      <c r="T25" s="121" t="s">
        <v>7</v>
      </c>
      <c r="U25" s="121" t="s">
        <v>301</v>
      </c>
      <c r="V25" s="122" t="s">
        <v>153</v>
      </c>
      <c r="W25" s="84"/>
      <c r="X25" s="84"/>
      <c r="Y25" s="84" t="s">
        <v>299</v>
      </c>
    </row>
    <row r="26" spans="1:25" s="44" customFormat="1" ht="75" customHeight="1">
      <c r="A26" s="71"/>
      <c r="B26" s="81" t="s">
        <v>5</v>
      </c>
      <c r="C26" s="82" t="s">
        <v>52</v>
      </c>
      <c r="D26" s="84" t="s">
        <v>196</v>
      </c>
      <c r="E26" s="84" t="s">
        <v>227</v>
      </c>
      <c r="F26" s="84"/>
      <c r="G26" s="85">
        <v>44833</v>
      </c>
      <c r="H26" s="83">
        <v>0.375</v>
      </c>
      <c r="I26" s="81" t="s">
        <v>304</v>
      </c>
      <c r="J26" s="81" t="s">
        <v>134</v>
      </c>
      <c r="K26" s="81">
        <v>34161</v>
      </c>
      <c r="L26" s="81">
        <v>21632</v>
      </c>
      <c r="M26" s="88" t="s">
        <v>136</v>
      </c>
      <c r="N26" s="98">
        <v>0.4</v>
      </c>
      <c r="O26" s="101">
        <v>1.6</v>
      </c>
      <c r="P26" s="94">
        <f t="shared" si="0"/>
        <v>4</v>
      </c>
      <c r="Q26" s="84" t="s">
        <v>150</v>
      </c>
      <c r="R26" s="84" t="s">
        <v>6</v>
      </c>
      <c r="S26" s="84" t="s">
        <v>228</v>
      </c>
      <c r="T26" s="84" t="s">
        <v>7</v>
      </c>
      <c r="U26" s="84" t="s">
        <v>229</v>
      </c>
      <c r="V26" s="84" t="s">
        <v>153</v>
      </c>
      <c r="W26" s="84"/>
      <c r="X26" s="43"/>
      <c r="Y26" s="84" t="s">
        <v>297</v>
      </c>
    </row>
    <row r="27" spans="1:25" s="44" customFormat="1" ht="75" customHeight="1">
      <c r="A27" s="84"/>
      <c r="B27" s="84" t="s">
        <v>5</v>
      </c>
      <c r="C27" s="84" t="s">
        <v>52</v>
      </c>
      <c r="D27" s="84" t="s">
        <v>196</v>
      </c>
      <c r="E27" s="84" t="s">
        <v>292</v>
      </c>
      <c r="F27" s="84"/>
      <c r="G27" s="85">
        <v>44831</v>
      </c>
      <c r="H27" s="124">
        <v>0.375</v>
      </c>
      <c r="I27" s="84" t="s">
        <v>303</v>
      </c>
      <c r="J27" s="125" t="s">
        <v>293</v>
      </c>
      <c r="K27" s="126">
        <v>34161</v>
      </c>
      <c r="L27" s="126">
        <v>21632</v>
      </c>
      <c r="M27" s="88" t="s">
        <v>136</v>
      </c>
      <c r="N27" s="97">
        <v>1.9</v>
      </c>
      <c r="O27" s="97">
        <v>2.85</v>
      </c>
      <c r="P27" s="94">
        <f t="shared" si="0"/>
        <v>1.5000000000000002</v>
      </c>
      <c r="Q27" s="84" t="s">
        <v>150</v>
      </c>
      <c r="R27" s="84" t="s">
        <v>6</v>
      </c>
      <c r="S27" s="84">
        <v>58.030203</v>
      </c>
      <c r="T27" s="84" t="s">
        <v>7</v>
      </c>
      <c r="U27" s="84">
        <v>52.174366999999997</v>
      </c>
      <c r="V27" s="84" t="s">
        <v>153</v>
      </c>
      <c r="W27" s="84"/>
      <c r="X27" s="43"/>
      <c r="Y27" s="84" t="s">
        <v>299</v>
      </c>
    </row>
    <row r="28" spans="1:25" s="89" customFormat="1" ht="75" customHeight="1">
      <c r="A28" s="84"/>
      <c r="B28" s="84" t="s">
        <v>5</v>
      </c>
      <c r="C28" s="37" t="s">
        <v>52</v>
      </c>
      <c r="D28" s="84" t="s">
        <v>294</v>
      </c>
      <c r="E28" s="84" t="s">
        <v>306</v>
      </c>
      <c r="F28" s="84"/>
      <c r="G28" s="85">
        <v>44824</v>
      </c>
      <c r="H28" s="127">
        <v>0.375</v>
      </c>
      <c r="I28" s="84" t="s">
        <v>305</v>
      </c>
      <c r="J28" s="84" t="s">
        <v>242</v>
      </c>
      <c r="K28" s="84">
        <v>34157</v>
      </c>
      <c r="L28" s="84">
        <v>91166</v>
      </c>
      <c r="M28" s="128" t="s">
        <v>266</v>
      </c>
      <c r="N28" s="97">
        <v>2.2000000000000002</v>
      </c>
      <c r="O28" s="97">
        <v>4.4000000000000004</v>
      </c>
      <c r="P28" s="94">
        <f t="shared" si="0"/>
        <v>2</v>
      </c>
      <c r="Q28" s="84" t="s">
        <v>150</v>
      </c>
      <c r="R28" s="84" t="s">
        <v>6</v>
      </c>
      <c r="S28" s="84" t="s">
        <v>295</v>
      </c>
      <c r="T28" s="84" t="s">
        <v>7</v>
      </c>
      <c r="U28" s="84" t="s">
        <v>296</v>
      </c>
      <c r="V28" s="84" t="s">
        <v>153</v>
      </c>
      <c r="W28" s="84"/>
      <c r="X28" s="84"/>
      <c r="Y28" s="84" t="s">
        <v>297</v>
      </c>
    </row>
    <row r="29" spans="1:25" s="138" customFormat="1" ht="75" customHeight="1">
      <c r="A29" s="77"/>
      <c r="B29" s="75" t="s">
        <v>5</v>
      </c>
      <c r="C29" s="76" t="s">
        <v>52</v>
      </c>
      <c r="D29" s="77" t="s">
        <v>340</v>
      </c>
      <c r="E29" s="77" t="s">
        <v>341</v>
      </c>
      <c r="F29" s="77"/>
      <c r="G29" s="78">
        <v>44855</v>
      </c>
      <c r="H29" s="135">
        <v>0.41666666666666669</v>
      </c>
      <c r="I29" s="129" t="s">
        <v>342</v>
      </c>
      <c r="J29" s="129" t="s">
        <v>54</v>
      </c>
      <c r="K29" s="129">
        <v>3412</v>
      </c>
      <c r="L29" s="129">
        <v>727647</v>
      </c>
      <c r="M29" s="139" t="s">
        <v>298</v>
      </c>
      <c r="N29" s="136">
        <v>5.8</v>
      </c>
      <c r="O29" s="136">
        <v>23.2</v>
      </c>
      <c r="P29" s="137">
        <f t="shared" si="0"/>
        <v>4</v>
      </c>
      <c r="Q29" s="129" t="s">
        <v>150</v>
      </c>
      <c r="R29" s="77" t="s">
        <v>6</v>
      </c>
      <c r="S29" s="79" t="s">
        <v>343</v>
      </c>
      <c r="T29" s="77" t="s">
        <v>7</v>
      </c>
      <c r="U29" s="129" t="s">
        <v>344</v>
      </c>
      <c r="V29" s="129" t="s">
        <v>153</v>
      </c>
      <c r="W29" s="77"/>
      <c r="X29" s="77"/>
      <c r="Y29" s="77" t="s">
        <v>345</v>
      </c>
    </row>
    <row r="30" spans="1:25" s="47" customFormat="1" ht="54" customHeight="1">
      <c r="A30" s="93"/>
      <c r="B30" s="187" t="s">
        <v>347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>
        <f>SUM(N4:N29)</f>
        <v>66.951399999999992</v>
      </c>
      <c r="O30" s="189">
        <f>SUM(O4:O28)</f>
        <v>169.64999999999998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88"/>
    </row>
    <row r="31" spans="1:25" s="47" customFormat="1" ht="17.25" customHeight="1">
      <c r="A31" s="123"/>
      <c r="B31" s="123"/>
      <c r="C31" s="123"/>
      <c r="D31" s="123"/>
      <c r="E31" s="123"/>
      <c r="F31" s="123"/>
      <c r="G31" s="123"/>
      <c r="H31" s="185"/>
      <c r="I31" s="185"/>
      <c r="J31" s="185"/>
      <c r="K31" s="185"/>
      <c r="L31" s="185"/>
      <c r="M31" s="185"/>
      <c r="N31" s="190"/>
      <c r="O31" s="191"/>
      <c r="P31" s="191"/>
      <c r="Q31" s="185"/>
      <c r="R31" s="185"/>
      <c r="S31" s="185"/>
      <c r="T31" s="185"/>
      <c r="U31" s="185"/>
      <c r="V31" s="185"/>
      <c r="W31" s="185"/>
      <c r="X31" s="123"/>
      <c r="Y31" s="192"/>
    </row>
  </sheetData>
  <autoFilter ref="A3:Y30">
    <filterColumn colId="16">
      <filters>
        <filter val="Ель"/>
      </filters>
    </filterColumn>
  </autoFilter>
  <mergeCells count="2">
    <mergeCell ref="R1:U1"/>
    <mergeCell ref="R2:U2"/>
  </mergeCells>
  <dataValidations count="15"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M17 M14:M15 M4:M5">
      <formula1>ISNUMBER(MATCH("*@*.?*",M4,0))</formula1>
    </dataValidation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M17 M14:M15 M4:M5">
      <formula1>ISTEXT(M4)</formula1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I17 I14:I15 I4:I5">
      <formula1>ISTEXT(I4)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H4:H5 H7:H9">
      <formula1>0.291666666666667</formula1>
      <formula2>0.791666666666667</formula2>
    </dataValidation>
    <dataValidation type="custom" allowBlank="1" showInputMessage="1" showErrorMessage="1" error="Укажите название лесничества " sqref="D22 D4:E5">
      <formula1>ISTEXT(D4)</formula1>
    </dataValidation>
    <dataValidation type="custom" allowBlank="1" showInputMessage="1" showErrorMessage="1" error="Укажите название населенного пункта (например, город Москва)_x000a_" sqref="F21 F4:F5">
      <formula1>ISTEXT(F4)</formula1>
    </dataValidation>
    <dataValidation type="custom" allowBlank="1" showInputMessage="1" showErrorMessage="1" sqref="J14:J15 J4:J5">
      <formula1>ISTEXT(J4)</formula1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K22 K14:K15 K4:K5">
      <formula1>100</formula1>
      <formula2>99999</formula2>
    </dataValidation>
    <dataValidation type="whole" allowBlank="1" showInputMessage="1" showErrorMessage="1" error="Введите номер телефона без кода" prompt="Введите номер телефона без кода" sqref="L22 L14:L15 L4:L5">
      <formula1>10000</formula1>
      <formula2>9999999</formula2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N4:N5">
      <formula1>0</formula1>
      <formula2>9999999</formula2>
    </dataValidation>
    <dataValidation type="decimal" allowBlank="1" showInputMessage="1" showErrorMessage="1" error="Укажите общее число саженцев" prompt="Укажите общее число саженцев" sqref="O4:O5 P4:P29">
      <formula1>0</formula1>
      <formula2>9999999</formula2>
    </dataValidation>
    <dataValidation type="custom" allowBlank="1" showInputMessage="1" showErrorMessage="1" error="Укажите вид деревьев" sqref="Q4:Q6 Q15:Q27 R13 Q29">
      <formula1>ISTEXT(Q4)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U21 U4:U5">
      <formula1 xml:space="preserve"> AND(LEN(U4)-LEN(SUBSTITUTE(U4,".","")) = 1,--LEFT(U4,FIND(".",U4)-1) &lt; 180,ISNUMBER(--SUBSTITUTE(U4,".","")))</formula1>
    </dataValidation>
    <dataValidation type="list" allowBlank="1" showInputMessage="1" showErrorMessage="1" error="Пожалуйста, выберите значение из выпадающего списка" sqref="V4:V5">
      <formula1>"да, нет"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S21 S4:S5">
      <formula1 xml:space="preserve"> AND(LEN(S4)-LEN(SUBSTITUTE(S4,".","")) = 1,--LEFT(S4,FIND(".",S4)-1) &lt; 90,ISNUMBER(--SUBSTITUTE(S4,".","")))</formula1>
    </dataValidation>
  </dataValidations>
  <hyperlinks>
    <hyperlink ref="M4" r:id="rId1"/>
    <hyperlink ref="M5" r:id="rId2"/>
    <hyperlink ref="M15" r:id="rId3"/>
    <hyperlink ref="M16" r:id="rId4"/>
    <hyperlink ref="M19" r:id="rId5"/>
    <hyperlink ref="M18" r:id="rId6" display="mailto:krasn-lesn@mail.ru"/>
    <hyperlink ref="M21" r:id="rId7"/>
    <hyperlink ref="M26" r:id="rId8"/>
    <hyperlink ref="M6" r:id="rId9" display="mailto:lesvavozh3@udmnet.ru"/>
    <hyperlink ref="M7" r:id="rId10"/>
    <hyperlink ref="M8" r:id="rId11"/>
    <hyperlink ref="M20" r:id="rId12"/>
    <hyperlink ref="M17" r:id="rId13"/>
    <hyperlink ref="L17" r:id="rId14" display="gy-k-les@udmnet.ru"/>
    <hyperlink ref="M14" r:id="rId15" display="yar-les@udm.ru "/>
    <hyperlink ref="M9" r:id="rId16"/>
    <hyperlink ref="M27" r:id="rId17"/>
    <hyperlink ref="M28" r:id="rId18"/>
    <hyperlink ref="M25" r:id="rId19"/>
    <hyperlink ref="M13" r:id="rId20"/>
    <hyperlink ref="M29" r:id="rId21"/>
  </hyperlinks>
  <printOptions horizontalCentered="1"/>
  <pageMargins left="0" right="0" top="0" bottom="0" header="0.31496062992125984" footer="0"/>
  <pageSetup paperSize="9" scale="27" fitToWidth="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0" zoomScaleNormal="100" zoomScaleSheetLayoutView="110" workbookViewId="0">
      <selection activeCell="F9" sqref="F9"/>
    </sheetView>
  </sheetViews>
  <sheetFormatPr defaultRowHeight="12.75"/>
  <cols>
    <col min="1" max="1" width="19.28515625" customWidth="1"/>
    <col min="2" max="4" width="17.7109375" customWidth="1"/>
    <col min="5" max="5" width="18.5703125" customWidth="1"/>
    <col min="6" max="6" width="28.140625" customWidth="1"/>
    <col min="7" max="7" width="24.5703125" customWidth="1"/>
  </cols>
  <sheetData>
    <row r="1" spans="1:7" ht="30" customHeight="1">
      <c r="A1" s="153" t="s">
        <v>42</v>
      </c>
      <c r="B1" s="153"/>
      <c r="C1" s="153"/>
      <c r="D1" s="153"/>
      <c r="E1" s="153"/>
      <c r="F1" s="153"/>
      <c r="G1" s="153"/>
    </row>
    <row r="2" spans="1:7" ht="12.75" customHeight="1">
      <c r="A2" s="154" t="s">
        <v>43</v>
      </c>
      <c r="B2" s="154" t="s">
        <v>44</v>
      </c>
      <c r="C2" s="154" t="s">
        <v>45</v>
      </c>
      <c r="D2" s="154" t="s">
        <v>53</v>
      </c>
      <c r="E2" s="154" t="s">
        <v>46</v>
      </c>
      <c r="F2" s="154" t="s">
        <v>47</v>
      </c>
      <c r="G2" s="154" t="s">
        <v>48</v>
      </c>
    </row>
    <row r="3" spans="1:7" ht="54.75" customHeight="1">
      <c r="A3" s="155"/>
      <c r="B3" s="155"/>
      <c r="C3" s="155"/>
      <c r="D3" s="155"/>
      <c r="E3" s="155"/>
      <c r="F3" s="155"/>
      <c r="G3" s="155"/>
    </row>
    <row r="4" spans="1:7" ht="36.75" customHeight="1">
      <c r="A4" s="4" t="s">
        <v>51</v>
      </c>
      <c r="B4" s="4" t="s">
        <v>52</v>
      </c>
      <c r="C4" s="50">
        <v>44824</v>
      </c>
      <c r="D4" s="50">
        <v>44490</v>
      </c>
      <c r="E4" s="18">
        <v>44490</v>
      </c>
      <c r="F4" s="4" t="s">
        <v>346</v>
      </c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2"/>
      <c r="B22" s="2"/>
      <c r="C22" s="2"/>
      <c r="D22" s="2"/>
      <c r="E22" s="2"/>
      <c r="F22" s="2"/>
      <c r="G22" s="2"/>
    </row>
    <row r="23" spans="1:7">
      <c r="A23" s="5" t="s">
        <v>49</v>
      </c>
      <c r="B23" s="2"/>
      <c r="C23" s="2"/>
      <c r="D23" s="2"/>
      <c r="E23" s="2"/>
      <c r="F23" s="2"/>
      <c r="G23" s="2"/>
    </row>
    <row r="24" spans="1:7">
      <c r="A24" s="2" t="s">
        <v>50</v>
      </c>
      <c r="B24" s="2"/>
      <c r="C24" s="2"/>
      <c r="D24" s="2"/>
      <c r="E24" s="2"/>
      <c r="F24" s="2"/>
      <c r="G24" s="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view="pageBreakPreview" zoomScaleNormal="100" zoomScaleSheetLayoutView="100" workbookViewId="0">
      <selection activeCell="F18" sqref="F18"/>
    </sheetView>
  </sheetViews>
  <sheetFormatPr defaultRowHeight="12.75"/>
  <cols>
    <col min="1" max="1" width="49" style="6" customWidth="1"/>
    <col min="2" max="2" width="34.5703125" style="6" customWidth="1"/>
    <col min="3" max="3" width="31.85546875" style="6" customWidth="1"/>
    <col min="4" max="4" width="16.28515625" style="6" customWidth="1"/>
    <col min="5" max="5" width="10.85546875" style="6" customWidth="1"/>
    <col min="6" max="6" width="38.140625" style="92" customWidth="1"/>
  </cols>
  <sheetData>
    <row r="2" spans="1:6" s="7" customFormat="1">
      <c r="A2" s="156" t="s">
        <v>55</v>
      </c>
      <c r="B2" s="156"/>
      <c r="C2" s="156"/>
      <c r="D2" s="156"/>
      <c r="E2" s="156"/>
      <c r="F2" s="156"/>
    </row>
    <row r="4" spans="1:6" s="3" customFormat="1">
      <c r="A4" s="160" t="s">
        <v>33</v>
      </c>
      <c r="B4" s="160" t="s">
        <v>32</v>
      </c>
      <c r="C4" s="160" t="s">
        <v>27</v>
      </c>
      <c r="D4" s="158" t="s">
        <v>28</v>
      </c>
      <c r="E4" s="159"/>
      <c r="F4" s="160" t="s">
        <v>31</v>
      </c>
    </row>
    <row r="5" spans="1:6" s="3" customFormat="1">
      <c r="A5" s="161"/>
      <c r="B5" s="161"/>
      <c r="C5" s="161"/>
      <c r="D5" s="9" t="s">
        <v>29</v>
      </c>
      <c r="E5" s="9" t="s">
        <v>30</v>
      </c>
      <c r="F5" s="161"/>
    </row>
    <row r="6" spans="1:6" s="3" customFormat="1" ht="36.75" customHeight="1">
      <c r="A6" s="9" t="s">
        <v>56</v>
      </c>
      <c r="B6" s="9" t="s">
        <v>54</v>
      </c>
      <c r="C6" s="9" t="s">
        <v>143</v>
      </c>
      <c r="D6" s="9" t="s">
        <v>57</v>
      </c>
      <c r="E6" s="9"/>
      <c r="F6" s="90" t="s">
        <v>298</v>
      </c>
    </row>
    <row r="7" spans="1:6" s="3" customFormat="1" ht="38.25">
      <c r="A7" s="9" t="s">
        <v>56</v>
      </c>
      <c r="B7" s="9" t="s">
        <v>58</v>
      </c>
      <c r="C7" s="9" t="s">
        <v>59</v>
      </c>
      <c r="D7" s="9" t="s">
        <v>60</v>
      </c>
      <c r="E7" s="9"/>
      <c r="F7" s="90" t="s">
        <v>298</v>
      </c>
    </row>
    <row r="8" spans="1:6" s="15" customFormat="1">
      <c r="A8" s="14"/>
      <c r="B8" s="14"/>
      <c r="C8" s="14"/>
      <c r="D8" s="14"/>
      <c r="E8" s="14"/>
      <c r="F8" s="14"/>
    </row>
    <row r="9" spans="1:6" s="16" customFormat="1">
      <c r="A9" s="157" t="s">
        <v>61</v>
      </c>
      <c r="B9" s="157"/>
      <c r="C9" s="157"/>
      <c r="D9" s="157"/>
      <c r="E9" s="157"/>
      <c r="F9" s="157"/>
    </row>
    <row r="10" spans="1:6" s="3" customFormat="1">
      <c r="A10" s="13"/>
      <c r="B10" s="13"/>
      <c r="C10" s="13"/>
      <c r="D10" s="13"/>
      <c r="E10" s="13"/>
      <c r="F10" s="13"/>
    </row>
    <row r="11" spans="1:6" s="3" customFormat="1">
      <c r="A11" s="160" t="s">
        <v>33</v>
      </c>
      <c r="B11" s="160" t="s">
        <v>32</v>
      </c>
      <c r="C11" s="160" t="s">
        <v>27</v>
      </c>
      <c r="D11" s="158" t="s">
        <v>28</v>
      </c>
      <c r="E11" s="159"/>
      <c r="F11" s="160" t="s">
        <v>31</v>
      </c>
    </row>
    <row r="12" spans="1:6" s="3" customFormat="1">
      <c r="A12" s="161"/>
      <c r="B12" s="161"/>
      <c r="C12" s="161"/>
      <c r="D12" s="9" t="s">
        <v>29</v>
      </c>
      <c r="E12" s="9" t="s">
        <v>30</v>
      </c>
      <c r="F12" s="161"/>
    </row>
    <row r="13" spans="1:6" s="1" customFormat="1">
      <c r="A13" s="49" t="s">
        <v>275</v>
      </c>
      <c r="B13" s="11" t="s">
        <v>62</v>
      </c>
      <c r="C13" s="11" t="s">
        <v>63</v>
      </c>
      <c r="D13" s="11" t="s">
        <v>64</v>
      </c>
      <c r="E13" s="10"/>
      <c r="F13" s="90" t="s">
        <v>244</v>
      </c>
    </row>
    <row r="14" spans="1:6" s="1" customFormat="1">
      <c r="A14" s="10" t="s">
        <v>65</v>
      </c>
      <c r="B14" s="11" t="s">
        <v>66</v>
      </c>
      <c r="C14" s="11" t="s">
        <v>63</v>
      </c>
      <c r="D14" s="11" t="s">
        <v>67</v>
      </c>
      <c r="E14" s="10"/>
      <c r="F14" s="90" t="s">
        <v>245</v>
      </c>
    </row>
    <row r="15" spans="1:6" s="1" customFormat="1">
      <c r="A15" s="10" t="s">
        <v>69</v>
      </c>
      <c r="B15" s="11" t="s">
        <v>70</v>
      </c>
      <c r="C15" s="11" t="s">
        <v>71</v>
      </c>
      <c r="D15" s="11" t="s">
        <v>72</v>
      </c>
      <c r="E15" s="10"/>
      <c r="F15" s="90" t="s">
        <v>246</v>
      </c>
    </row>
    <row r="16" spans="1:6" s="1" customFormat="1">
      <c r="A16" s="10" t="s">
        <v>73</v>
      </c>
      <c r="B16" s="11" t="s">
        <v>74</v>
      </c>
      <c r="C16" s="11" t="s">
        <v>63</v>
      </c>
      <c r="D16" s="11" t="s">
        <v>75</v>
      </c>
      <c r="E16" s="10"/>
      <c r="F16" s="90" t="s">
        <v>247</v>
      </c>
    </row>
    <row r="17" spans="1:6" s="1" customFormat="1">
      <c r="A17" s="10" t="s">
        <v>76</v>
      </c>
      <c r="B17" s="11" t="s">
        <v>77</v>
      </c>
      <c r="C17" s="11" t="s">
        <v>71</v>
      </c>
      <c r="D17" s="11" t="s">
        <v>78</v>
      </c>
      <c r="E17" s="10"/>
      <c r="F17" s="90" t="s">
        <v>248</v>
      </c>
    </row>
    <row r="18" spans="1:6" s="1" customFormat="1">
      <c r="A18" s="49" t="s">
        <v>276</v>
      </c>
      <c r="B18" s="11" t="s">
        <v>79</v>
      </c>
      <c r="C18" s="11" t="s">
        <v>80</v>
      </c>
      <c r="D18" s="11" t="s">
        <v>81</v>
      </c>
      <c r="E18" s="10"/>
      <c r="F18" s="90" t="s">
        <v>249</v>
      </c>
    </row>
    <row r="19" spans="1:6" s="1" customFormat="1">
      <c r="A19" s="10" t="s">
        <v>82</v>
      </c>
      <c r="B19" s="11" t="s">
        <v>83</v>
      </c>
      <c r="C19" s="11" t="s">
        <v>84</v>
      </c>
      <c r="D19" s="11" t="s">
        <v>85</v>
      </c>
      <c r="E19" s="10"/>
      <c r="F19" s="90" t="s">
        <v>250</v>
      </c>
    </row>
    <row r="20" spans="1:6" s="1" customFormat="1">
      <c r="A20" s="10" t="s">
        <v>86</v>
      </c>
      <c r="B20" s="11" t="s">
        <v>87</v>
      </c>
      <c r="C20" s="11" t="s">
        <v>84</v>
      </c>
      <c r="D20" s="11" t="s">
        <v>88</v>
      </c>
      <c r="E20" s="10"/>
      <c r="F20" s="90" t="s">
        <v>251</v>
      </c>
    </row>
    <row r="21" spans="1:6" s="1" customFormat="1">
      <c r="A21" s="10" t="s">
        <v>89</v>
      </c>
      <c r="B21" s="11" t="s">
        <v>90</v>
      </c>
      <c r="C21" s="11" t="s">
        <v>84</v>
      </c>
      <c r="D21" s="11" t="s">
        <v>91</v>
      </c>
      <c r="E21" s="10"/>
      <c r="F21" s="90" t="s">
        <v>252</v>
      </c>
    </row>
    <row r="22" spans="1:6" s="1" customFormat="1">
      <c r="A22" s="10" t="s">
        <v>93</v>
      </c>
      <c r="B22" s="11" t="s">
        <v>94</v>
      </c>
      <c r="C22" s="11" t="s">
        <v>95</v>
      </c>
      <c r="D22" s="11" t="s">
        <v>96</v>
      </c>
      <c r="E22" s="10"/>
      <c r="F22" s="90" t="s">
        <v>253</v>
      </c>
    </row>
    <row r="23" spans="1:6" s="1" customFormat="1">
      <c r="A23" s="49" t="s">
        <v>269</v>
      </c>
      <c r="B23" s="11" t="s">
        <v>97</v>
      </c>
      <c r="C23" s="11" t="s">
        <v>95</v>
      </c>
      <c r="D23" s="11" t="s">
        <v>98</v>
      </c>
      <c r="E23" s="10"/>
      <c r="F23" s="90" t="s">
        <v>254</v>
      </c>
    </row>
    <row r="24" spans="1:6" s="1" customFormat="1">
      <c r="A24" s="10" t="s">
        <v>99</v>
      </c>
      <c r="B24" s="11" t="s">
        <v>100</v>
      </c>
      <c r="C24" s="11" t="s">
        <v>95</v>
      </c>
      <c r="D24" s="11" t="s">
        <v>101</v>
      </c>
      <c r="E24" s="10"/>
      <c r="F24" s="90" t="s">
        <v>255</v>
      </c>
    </row>
    <row r="25" spans="1:6" s="1" customFormat="1">
      <c r="A25" s="10" t="s">
        <v>103</v>
      </c>
      <c r="B25" s="11" t="s">
        <v>104</v>
      </c>
      <c r="C25" s="11" t="s">
        <v>84</v>
      </c>
      <c r="D25" s="11" t="s">
        <v>105</v>
      </c>
      <c r="E25" s="10"/>
      <c r="F25" s="90" t="s">
        <v>256</v>
      </c>
    </row>
    <row r="26" spans="1:6" s="1" customFormat="1">
      <c r="A26" s="10" t="s">
        <v>107</v>
      </c>
      <c r="B26" s="11" t="s">
        <v>108</v>
      </c>
      <c r="C26" s="11" t="s">
        <v>63</v>
      </c>
      <c r="D26" s="11" t="s">
        <v>109</v>
      </c>
      <c r="E26" s="10"/>
      <c r="F26" s="90" t="s">
        <v>257</v>
      </c>
    </row>
    <row r="27" spans="1:6" s="1" customFormat="1">
      <c r="A27" s="10" t="s">
        <v>111</v>
      </c>
      <c r="B27" s="11" t="s">
        <v>112</v>
      </c>
      <c r="C27" s="11" t="s">
        <v>84</v>
      </c>
      <c r="D27" s="11" t="s">
        <v>113</v>
      </c>
      <c r="E27" s="10"/>
      <c r="F27" s="90" t="s">
        <v>258</v>
      </c>
    </row>
    <row r="28" spans="1:6" s="1" customFormat="1" ht="14.25" customHeight="1">
      <c r="A28" s="10" t="s">
        <v>115</v>
      </c>
      <c r="B28" s="11" t="s">
        <v>116</v>
      </c>
      <c r="C28" s="11" t="s">
        <v>71</v>
      </c>
      <c r="D28" s="11" t="s">
        <v>117</v>
      </c>
      <c r="E28" s="10"/>
      <c r="F28" s="90" t="s">
        <v>259</v>
      </c>
    </row>
    <row r="29" spans="1:6" s="1" customFormat="1">
      <c r="A29" s="10" t="s">
        <v>118</v>
      </c>
      <c r="B29" s="12" t="s">
        <v>97</v>
      </c>
      <c r="C29" s="11" t="s">
        <v>71</v>
      </c>
      <c r="D29" s="11" t="s">
        <v>119</v>
      </c>
      <c r="E29" s="10"/>
      <c r="F29" s="90" t="s">
        <v>260</v>
      </c>
    </row>
    <row r="30" spans="1:6" s="1" customFormat="1">
      <c r="A30" s="10" t="s">
        <v>121</v>
      </c>
      <c r="B30" s="11" t="s">
        <v>122</v>
      </c>
      <c r="C30" s="11" t="s">
        <v>84</v>
      </c>
      <c r="D30" s="11" t="s">
        <v>123</v>
      </c>
      <c r="E30" s="10"/>
      <c r="F30" s="90" t="s">
        <v>261</v>
      </c>
    </row>
    <row r="31" spans="1:6" s="1" customFormat="1">
      <c r="A31" s="10" t="s">
        <v>125</v>
      </c>
      <c r="B31" s="12" t="s">
        <v>141</v>
      </c>
      <c r="C31" s="11" t="s">
        <v>71</v>
      </c>
      <c r="D31" s="11" t="s">
        <v>126</v>
      </c>
      <c r="E31" s="10"/>
      <c r="F31" s="90" t="s">
        <v>262</v>
      </c>
    </row>
    <row r="32" spans="1:6" s="1" customFormat="1">
      <c r="A32" s="10" t="s">
        <v>128</v>
      </c>
      <c r="B32" s="11" t="s">
        <v>129</v>
      </c>
      <c r="C32" s="11" t="s">
        <v>71</v>
      </c>
      <c r="D32" s="11" t="s">
        <v>130</v>
      </c>
      <c r="E32" s="10"/>
      <c r="F32" s="90" t="s">
        <v>263</v>
      </c>
    </row>
    <row r="33" spans="1:6" s="1" customFormat="1">
      <c r="A33" s="49" t="s">
        <v>270</v>
      </c>
      <c r="B33" s="12" t="s">
        <v>226</v>
      </c>
      <c r="C33" s="11" t="s">
        <v>63</v>
      </c>
      <c r="D33" s="11" t="s">
        <v>132</v>
      </c>
      <c r="E33" s="10"/>
      <c r="F33" s="90" t="s">
        <v>264</v>
      </c>
    </row>
    <row r="34" spans="1:6" s="1" customFormat="1">
      <c r="A34" s="49" t="s">
        <v>271</v>
      </c>
      <c r="B34" s="11" t="s">
        <v>134</v>
      </c>
      <c r="C34" s="11" t="s">
        <v>63</v>
      </c>
      <c r="D34" s="11" t="s">
        <v>135</v>
      </c>
      <c r="E34" s="10"/>
      <c r="F34" s="90" t="s">
        <v>265</v>
      </c>
    </row>
    <row r="35" spans="1:6" s="1" customFormat="1">
      <c r="A35" s="49" t="s">
        <v>272</v>
      </c>
      <c r="B35" s="11" t="s">
        <v>137</v>
      </c>
      <c r="C35" s="11" t="s">
        <v>63</v>
      </c>
      <c r="D35" s="11" t="s">
        <v>138</v>
      </c>
      <c r="E35" s="10"/>
      <c r="F35" s="90" t="s">
        <v>268</v>
      </c>
    </row>
    <row r="36" spans="1:6" s="1" customFormat="1">
      <c r="A36" s="49" t="s">
        <v>274</v>
      </c>
      <c r="B36" s="11" t="s">
        <v>139</v>
      </c>
      <c r="C36" s="11" t="s">
        <v>84</v>
      </c>
      <c r="D36" s="11" t="s">
        <v>140</v>
      </c>
      <c r="E36" s="10"/>
      <c r="F36" s="90" t="s">
        <v>267</v>
      </c>
    </row>
    <row r="37" spans="1:6">
      <c r="A37" s="48" t="s">
        <v>273</v>
      </c>
      <c r="B37" s="48" t="s">
        <v>242</v>
      </c>
      <c r="C37" s="48" t="s">
        <v>63</v>
      </c>
      <c r="D37" s="48" t="s">
        <v>243</v>
      </c>
      <c r="E37" s="8"/>
      <c r="F37" s="91" t="s">
        <v>266</v>
      </c>
    </row>
  </sheetData>
  <mergeCells count="12">
    <mergeCell ref="A2:F2"/>
    <mergeCell ref="A9:F9"/>
    <mergeCell ref="D11:E11"/>
    <mergeCell ref="D4:E4"/>
    <mergeCell ref="A11:A12"/>
    <mergeCell ref="B11:B12"/>
    <mergeCell ref="C11:C12"/>
    <mergeCell ref="F11:F12"/>
    <mergeCell ref="A4:A5"/>
    <mergeCell ref="B4:B5"/>
    <mergeCell ref="C4:C5"/>
    <mergeCell ref="F4:F5"/>
  </mergeCells>
  <hyperlinks>
    <hyperlink ref="F28" r:id="rId1"/>
    <hyperlink ref="F37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1" r:id="rId11"/>
    <hyperlink ref="F22" r:id="rId12"/>
    <hyperlink ref="F23" r:id="rId13"/>
    <hyperlink ref="F24" r:id="rId14"/>
    <hyperlink ref="F25" r:id="rId15"/>
    <hyperlink ref="F26" r:id="rId16"/>
    <hyperlink ref="F27" r:id="rId17"/>
    <hyperlink ref="F29" r:id="rId18"/>
    <hyperlink ref="F30" r:id="rId19"/>
    <hyperlink ref="F31" r:id="rId20"/>
    <hyperlink ref="F32" r:id="rId21"/>
    <hyperlink ref="F33" r:id="rId22"/>
    <hyperlink ref="F34" r:id="rId23"/>
    <hyperlink ref="F35" r:id="rId24"/>
    <hyperlink ref="F36" r:id="rId25"/>
    <hyperlink ref="F6" r:id="rId26"/>
    <hyperlink ref="F7" r:id="rId27"/>
  </hyperlinks>
  <pageMargins left="0.7" right="0.7" top="0.75" bottom="0.75" header="0.3" footer="0.3"/>
  <pageSetup paperSize="9" scale="51" orientation="portrait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workbookViewId="0">
      <selection activeCell="B31" sqref="B31"/>
    </sheetView>
  </sheetViews>
  <sheetFormatPr defaultRowHeight="12.75"/>
  <cols>
    <col min="3" max="3" width="19" customWidth="1"/>
    <col min="4" max="4" width="14.42578125" customWidth="1"/>
    <col min="5" max="5" width="12.85546875" customWidth="1"/>
    <col min="6" max="6" width="11.5703125" customWidth="1"/>
    <col min="7" max="7" width="17.85546875" customWidth="1"/>
    <col min="8" max="8" width="14.140625" customWidth="1"/>
  </cols>
  <sheetData>
    <row r="3" spans="2:8" ht="13.5" thickBot="1"/>
    <row r="4" spans="2:8" s="6" customFormat="1" ht="95.25" thickBot="1">
      <c r="B4" s="131" t="s">
        <v>331</v>
      </c>
      <c r="C4" s="132" t="s">
        <v>320</v>
      </c>
      <c r="D4" s="132" t="s">
        <v>321</v>
      </c>
      <c r="E4" s="132" t="s">
        <v>322</v>
      </c>
      <c r="F4" s="132" t="s">
        <v>323</v>
      </c>
      <c r="G4" s="132" t="s">
        <v>324</v>
      </c>
      <c r="H4" s="132" t="s">
        <v>325</v>
      </c>
    </row>
    <row r="5" spans="2:8" ht="16.5" thickBot="1">
      <c r="B5" s="133">
        <v>1</v>
      </c>
      <c r="C5" s="134" t="s">
        <v>326</v>
      </c>
      <c r="D5" s="134">
        <v>2.5</v>
      </c>
      <c r="E5" s="134" t="s">
        <v>327</v>
      </c>
      <c r="F5" s="134" t="s">
        <v>327</v>
      </c>
      <c r="G5" s="134" t="s">
        <v>150</v>
      </c>
      <c r="H5" s="134">
        <v>10</v>
      </c>
    </row>
    <row r="6" spans="2:8" ht="16.5" thickBot="1">
      <c r="B6" s="133">
        <v>2</v>
      </c>
      <c r="C6" s="134" t="s">
        <v>149</v>
      </c>
      <c r="D6" s="134">
        <v>0.2</v>
      </c>
      <c r="E6" s="134" t="s">
        <v>327</v>
      </c>
      <c r="F6" s="134" t="s">
        <v>327</v>
      </c>
      <c r="G6" s="134" t="s">
        <v>150</v>
      </c>
      <c r="H6" s="134">
        <v>0.8</v>
      </c>
    </row>
    <row r="7" spans="2:8" ht="16.5" thickBot="1">
      <c r="B7" s="133">
        <v>3</v>
      </c>
      <c r="C7" s="134" t="s">
        <v>209</v>
      </c>
      <c r="D7" s="134" t="s">
        <v>327</v>
      </c>
      <c r="E7" s="134" t="s">
        <v>327</v>
      </c>
      <c r="F7" s="134">
        <v>5</v>
      </c>
      <c r="G7" s="134" t="s">
        <v>150</v>
      </c>
      <c r="H7" s="134">
        <v>10</v>
      </c>
    </row>
    <row r="8" spans="2:8" ht="16.5" thickBot="1">
      <c r="B8" s="133">
        <v>4</v>
      </c>
      <c r="C8" s="134" t="s">
        <v>230</v>
      </c>
      <c r="D8" s="134">
        <v>0.65</v>
      </c>
      <c r="E8" s="134" t="s">
        <v>327</v>
      </c>
      <c r="F8" s="134" t="s">
        <v>327</v>
      </c>
      <c r="G8" s="134" t="s">
        <v>206</v>
      </c>
      <c r="H8" s="134">
        <v>2.6</v>
      </c>
    </row>
    <row r="9" spans="2:8" ht="16.5" thickBot="1">
      <c r="B9" s="133">
        <v>5</v>
      </c>
      <c r="C9" s="134" t="s">
        <v>230</v>
      </c>
      <c r="D9" s="134">
        <v>3.2</v>
      </c>
      <c r="E9" s="134" t="s">
        <v>327</v>
      </c>
      <c r="F9" s="134" t="s">
        <v>327</v>
      </c>
      <c r="G9" s="134" t="s">
        <v>150</v>
      </c>
      <c r="H9" s="134">
        <v>12.8</v>
      </c>
    </row>
    <row r="10" spans="2:8" ht="16.5" thickBot="1">
      <c r="B10" s="133">
        <v>6</v>
      </c>
      <c r="C10" s="134" t="s">
        <v>328</v>
      </c>
      <c r="D10" s="134" t="s">
        <v>327</v>
      </c>
      <c r="E10" s="134" t="s">
        <v>327</v>
      </c>
      <c r="F10" s="134">
        <v>12</v>
      </c>
      <c r="G10" s="134" t="s">
        <v>150</v>
      </c>
      <c r="H10" s="134">
        <v>10</v>
      </c>
    </row>
    <row r="11" spans="2:8" ht="16.5" thickBot="1">
      <c r="B11" s="133">
        <v>7</v>
      </c>
      <c r="C11" s="134" t="s">
        <v>329</v>
      </c>
      <c r="D11" s="134">
        <v>2.2000000000000002</v>
      </c>
      <c r="E11" s="134" t="s">
        <v>327</v>
      </c>
      <c r="F11" s="134" t="s">
        <v>327</v>
      </c>
      <c r="G11" s="134" t="s">
        <v>206</v>
      </c>
      <c r="H11" s="134">
        <v>8.8000000000000007</v>
      </c>
    </row>
    <row r="12" spans="2:8" ht="16.5" thickBot="1">
      <c r="B12" s="133">
        <v>8</v>
      </c>
      <c r="C12" s="134" t="s">
        <v>167</v>
      </c>
      <c r="D12" s="134">
        <v>2</v>
      </c>
      <c r="E12" s="134" t="s">
        <v>327</v>
      </c>
      <c r="F12" s="134" t="s">
        <v>327</v>
      </c>
      <c r="G12" s="134" t="s">
        <v>150</v>
      </c>
      <c r="H12" s="134">
        <v>8</v>
      </c>
    </row>
    <row r="13" spans="2:8" ht="16.5" thickBot="1">
      <c r="B13" s="133">
        <v>9</v>
      </c>
      <c r="C13" s="134" t="s">
        <v>144</v>
      </c>
      <c r="D13" s="134">
        <v>5.7</v>
      </c>
      <c r="E13" s="134" t="s">
        <v>327</v>
      </c>
      <c r="F13" s="134" t="s">
        <v>327</v>
      </c>
      <c r="G13" s="134" t="s">
        <v>150</v>
      </c>
      <c r="H13" s="134">
        <v>22.8</v>
      </c>
    </row>
    <row r="14" spans="2:8" ht="16.5" thickBot="1">
      <c r="B14" s="133">
        <v>10</v>
      </c>
      <c r="C14" s="134" t="s">
        <v>172</v>
      </c>
      <c r="D14" s="134">
        <v>2.9</v>
      </c>
      <c r="E14" s="134" t="s">
        <v>327</v>
      </c>
      <c r="F14" s="134" t="s">
        <v>327</v>
      </c>
      <c r="G14" s="134" t="s">
        <v>150</v>
      </c>
      <c r="H14" s="134">
        <v>11.6</v>
      </c>
    </row>
    <row r="15" spans="2:8" ht="16.5" thickBot="1">
      <c r="B15" s="133">
        <v>11</v>
      </c>
      <c r="C15" s="134" t="s">
        <v>181</v>
      </c>
      <c r="D15" s="134" t="s">
        <v>327</v>
      </c>
      <c r="E15" s="134" t="s">
        <v>327</v>
      </c>
      <c r="F15" s="134">
        <v>1</v>
      </c>
      <c r="G15" s="134" t="s">
        <v>150</v>
      </c>
      <c r="H15" s="134">
        <v>1</v>
      </c>
    </row>
    <row r="16" spans="2:8" ht="16.5" thickBot="1">
      <c r="B16" s="133">
        <v>12</v>
      </c>
      <c r="C16" s="134" t="s">
        <v>176</v>
      </c>
      <c r="D16" s="134">
        <v>4.3</v>
      </c>
      <c r="E16" s="134" t="s">
        <v>327</v>
      </c>
      <c r="F16" s="134" t="s">
        <v>327</v>
      </c>
      <c r="G16" s="134" t="s">
        <v>150</v>
      </c>
      <c r="H16" s="134">
        <v>12.9</v>
      </c>
    </row>
    <row r="17" spans="2:8" ht="16.5" thickBot="1">
      <c r="B17" s="133">
        <v>13</v>
      </c>
      <c r="C17" s="134" t="s">
        <v>207</v>
      </c>
      <c r="D17" s="134">
        <v>2.6</v>
      </c>
      <c r="E17" s="134" t="s">
        <v>327</v>
      </c>
      <c r="F17" s="134" t="s">
        <v>327</v>
      </c>
      <c r="G17" s="134" t="s">
        <v>150</v>
      </c>
      <c r="H17" s="134">
        <v>10.4</v>
      </c>
    </row>
    <row r="18" spans="2:8" ht="16.5" thickBot="1">
      <c r="B18" s="133">
        <v>14</v>
      </c>
      <c r="C18" s="134" t="s">
        <v>185</v>
      </c>
      <c r="D18" s="134" t="s">
        <v>327</v>
      </c>
      <c r="E18" s="134" t="s">
        <v>327</v>
      </c>
      <c r="F18" s="134">
        <v>5</v>
      </c>
      <c r="G18" s="134" t="s">
        <v>150</v>
      </c>
      <c r="H18" s="134">
        <v>10</v>
      </c>
    </row>
    <row r="19" spans="2:8" ht="16.5" thickBot="1">
      <c r="B19" s="133">
        <v>15</v>
      </c>
      <c r="C19" s="134" t="s">
        <v>188</v>
      </c>
      <c r="D19" s="134">
        <v>1</v>
      </c>
      <c r="E19" s="134" t="s">
        <v>327</v>
      </c>
      <c r="F19" s="134" t="s">
        <v>327</v>
      </c>
      <c r="G19" s="134" t="s">
        <v>150</v>
      </c>
      <c r="H19" s="134">
        <v>4</v>
      </c>
    </row>
    <row r="20" spans="2:8" ht="16.5" thickBot="1">
      <c r="B20" s="133">
        <v>16</v>
      </c>
      <c r="C20" s="134" t="s">
        <v>190</v>
      </c>
      <c r="D20" s="134">
        <v>2.8</v>
      </c>
      <c r="E20" s="134" t="s">
        <v>327</v>
      </c>
      <c r="F20" s="134" t="s">
        <v>327</v>
      </c>
      <c r="G20" s="134" t="s">
        <v>150</v>
      </c>
      <c r="H20" s="134">
        <v>11.2</v>
      </c>
    </row>
    <row r="21" spans="2:8" ht="16.5" thickBot="1">
      <c r="B21" s="133">
        <v>17</v>
      </c>
      <c r="C21" s="134" t="s">
        <v>225</v>
      </c>
      <c r="D21" s="134">
        <v>1.4</v>
      </c>
      <c r="E21" s="134" t="s">
        <v>327</v>
      </c>
      <c r="F21" s="134" t="s">
        <v>327</v>
      </c>
      <c r="G21" s="134" t="s">
        <v>150</v>
      </c>
      <c r="H21" s="134">
        <v>5.6</v>
      </c>
    </row>
    <row r="22" spans="2:8" ht="16.5" thickBot="1">
      <c r="B22" s="133">
        <v>18</v>
      </c>
      <c r="C22" s="134" t="s">
        <v>196</v>
      </c>
      <c r="D22" s="134">
        <v>0.4</v>
      </c>
      <c r="E22" s="134" t="s">
        <v>327</v>
      </c>
      <c r="F22" s="134" t="s">
        <v>327</v>
      </c>
      <c r="G22" s="134" t="s">
        <v>150</v>
      </c>
      <c r="H22" s="134">
        <v>1.6</v>
      </c>
    </row>
    <row r="23" spans="2:8" ht="16.5" thickBot="1">
      <c r="B23" s="133">
        <v>19</v>
      </c>
      <c r="C23" s="134" t="s">
        <v>196</v>
      </c>
      <c r="D23" s="134" t="s">
        <v>327</v>
      </c>
      <c r="E23" s="134" t="s">
        <v>327</v>
      </c>
      <c r="F23" s="134">
        <v>1.9</v>
      </c>
      <c r="G23" s="134" t="s">
        <v>150</v>
      </c>
      <c r="H23" s="134">
        <v>2.85</v>
      </c>
    </row>
    <row r="24" spans="2:8" ht="16.5" thickBot="1">
      <c r="B24" s="133">
        <v>20</v>
      </c>
      <c r="C24" s="134" t="s">
        <v>294</v>
      </c>
      <c r="D24" s="134" t="s">
        <v>327</v>
      </c>
      <c r="E24" s="134" t="s">
        <v>327</v>
      </c>
      <c r="F24" s="134">
        <v>2.2000000000000002</v>
      </c>
      <c r="G24" s="134" t="s">
        <v>150</v>
      </c>
      <c r="H24" s="134">
        <v>4.4000000000000004</v>
      </c>
    </row>
    <row r="25" spans="2:8" ht="16.5" thickBot="1">
      <c r="B25" s="162" t="s">
        <v>330</v>
      </c>
      <c r="C25" s="163"/>
      <c r="D25" s="168">
        <f>SUM(D5:D24)</f>
        <v>31.849999999999998</v>
      </c>
      <c r="E25" s="168">
        <f t="shared" ref="E25:F25" si="0">SUM(E5:E24)</f>
        <v>0</v>
      </c>
      <c r="F25" s="168">
        <f t="shared" si="0"/>
        <v>27.099999999999998</v>
      </c>
      <c r="G25" s="134" t="s">
        <v>332</v>
      </c>
      <c r="H25" s="134">
        <f>SUM(H5:H24)</f>
        <v>161.34999999999997</v>
      </c>
    </row>
    <row r="26" spans="2:8" ht="16.5" thickBot="1">
      <c r="B26" s="164"/>
      <c r="C26" s="165"/>
      <c r="D26" s="169"/>
      <c r="E26" s="169"/>
      <c r="F26" s="169"/>
      <c r="G26" s="134" t="s">
        <v>338</v>
      </c>
      <c r="H26" s="134">
        <f>H5+H6+H7+H9+H10+H12+H13+H14+H15+H16+H17+H18+H19+H20+H21+H22+H23+H24</f>
        <v>149.94999999999999</v>
      </c>
    </row>
    <row r="27" spans="2:8" ht="16.5" thickBot="1">
      <c r="B27" s="166"/>
      <c r="C27" s="167"/>
      <c r="D27" s="170"/>
      <c r="E27" s="170"/>
      <c r="F27" s="170"/>
      <c r="G27" s="134" t="s">
        <v>339</v>
      </c>
      <c r="H27" s="134">
        <f>H8+H11</f>
        <v>11.4</v>
      </c>
    </row>
  </sheetData>
  <mergeCells count="4">
    <mergeCell ref="B25:C27"/>
    <mergeCell ref="D25:D27"/>
    <mergeCell ref="E25:E27"/>
    <mergeCell ref="F25:F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B0665-1FBA-477A-B9F5-56A758206A5C}">
  <ds:schemaRefs>
    <ds:schemaRef ds:uri="http://schemas.openxmlformats.org/package/2006/metadata/core-properties"/>
    <ds:schemaRef ds:uri="7a14a349-06db-49ff-bc3f-ddcfa4f43066"/>
    <ds:schemaRef ds:uri="http://purl.org/dc/elements/1.1/"/>
    <ds:schemaRef ds:uri="http://schemas.microsoft.com/office/2006/documentManagement/types"/>
    <ds:schemaRef ds:uri="a10ebafd-67bf-42fd-8a9d-4c8c81d82d6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Лесной фонд</vt:lpstr>
      <vt:lpstr>Акция 2022</vt:lpstr>
      <vt:lpstr>Контакты</vt:lpstr>
      <vt:lpstr>Лист1</vt:lpstr>
      <vt:lpstr>Контакты!Область_печати</vt:lpstr>
      <vt:lpstr>'Лесной фонд'!Область_печати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user1170</cp:lastModifiedBy>
  <cp:lastPrinted>2022-10-04T04:30:52Z</cp:lastPrinted>
  <dcterms:created xsi:type="dcterms:W3CDTF">2020-01-17T08:16:50Z</dcterms:created>
  <dcterms:modified xsi:type="dcterms:W3CDTF">2022-10-17T13:07:46Z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